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DATA\data_proxion\Akce\Vocelova HK\DPS\Rozpocty 11_2025\"/>
    </mc:Choice>
  </mc:AlternateContent>
  <xr:revisionPtr revIDLastSave="0" documentId="8_{7B5CD8AA-E901-4049-A3FB-7DD5946F5171}" xr6:coauthVersionLast="47" xr6:coauthVersionMax="47" xr10:uidLastSave="{00000000-0000-0000-0000-000000000000}"/>
  <bookViews>
    <workbookView xWindow="-108" yWindow="-108" windowWidth="23256" windowHeight="14016" activeTab="2" xr2:uid="{00000000-000D-0000-FFFF-FFFF00000000}"/>
  </bookViews>
  <sheets>
    <sheet name="Rekapitulace stavby" sheetId="1" r:id="rId1"/>
    <sheet name="SO.01.01.U - Gastrotechno..." sheetId="5" r:id="rId2"/>
    <sheet name="SO.01.01.NEU - Gastrotech..." sheetId="6" r:id="rId3"/>
    <sheet name="Pokyny pro vyplnění" sheetId="4" r:id="rId4"/>
  </sheets>
  <definedNames>
    <definedName name="_xlnm.Print_Titles" localSheetId="0">'Rekapitulace stavby'!$52:$52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TMPQ" localSheetId="2">'SO.01.01.NEU - Gastrotech...'!$A$1:$S$186</definedName>
    <definedName name="TMPQ">'SO.01.01.U - Gastrotechno...'!$A$1:$S$349</definedName>
  </definedNames>
  <calcPr calcId="191029"/>
</workbook>
</file>

<file path=xl/calcChain.xml><?xml version="1.0" encoding="utf-8"?>
<calcChain xmlns="http://schemas.openxmlformats.org/spreadsheetml/2006/main">
  <c r="F159" i="6" l="1"/>
  <c r="F158" i="6"/>
  <c r="F157" i="6"/>
  <c r="F149" i="6"/>
  <c r="F141" i="6"/>
  <c r="F131" i="6"/>
  <c r="F117" i="6"/>
  <c r="F116" i="6"/>
  <c r="F115" i="6"/>
  <c r="F112" i="6"/>
  <c r="F106" i="6"/>
  <c r="F94" i="6"/>
  <c r="F85" i="6"/>
  <c r="F76" i="6"/>
  <c r="F65" i="6"/>
  <c r="F54" i="6"/>
  <c r="F43" i="6"/>
  <c r="F32" i="6"/>
  <c r="F321" i="5"/>
  <c r="F320" i="5"/>
  <c r="F319" i="5"/>
  <c r="F318" i="5"/>
  <c r="F315" i="5"/>
  <c r="F313" i="5"/>
  <c r="F312" i="5"/>
  <c r="F283" i="5"/>
  <c r="F281" i="5"/>
  <c r="F263" i="5"/>
  <c r="F251" i="5"/>
  <c r="F250" i="5"/>
  <c r="F208" i="5"/>
  <c r="F101" i="5"/>
  <c r="F79" i="5"/>
  <c r="F72" i="5"/>
  <c r="F62" i="5"/>
  <c r="F33" i="5"/>
  <c r="F322" i="5" l="1"/>
  <c r="F326" i="5" s="1"/>
  <c r="F327" i="5" s="1"/>
  <c r="F160" i="6"/>
  <c r="F163" i="6" s="1"/>
  <c r="F164" i="6" s="1"/>
  <c r="L50" i="1"/>
  <c r="AM50" i="1"/>
  <c r="AM49" i="1"/>
  <c r="L49" i="1"/>
  <c r="AM47" i="1"/>
  <c r="L47" i="1"/>
  <c r="L45" i="1"/>
  <c r="L44" i="1"/>
  <c r="AS54" i="1"/>
  <c r="AZ55" i="1" l="1"/>
  <c r="AG55" i="1"/>
  <c r="F165" i="6"/>
  <c r="AV56" i="1"/>
  <c r="AT56" i="1" s="1"/>
  <c r="AZ56" i="1"/>
  <c r="AG56" i="1"/>
  <c r="F328" i="5"/>
  <c r="AV55" i="1"/>
  <c r="AU54" i="1"/>
  <c r="BD54" i="1"/>
  <c r="W33" i="1" s="1"/>
  <c r="BC54" i="1"/>
  <c r="W32" i="1" s="1"/>
  <c r="BB54" i="1"/>
  <c r="AX54" i="1" s="1"/>
  <c r="W31" i="1" l="1"/>
  <c r="AT55" i="1"/>
  <c r="AZ54" i="1"/>
  <c r="W29" i="1" s="1"/>
  <c r="AY54" i="1"/>
  <c r="BA54" i="1"/>
  <c r="W30" i="1" s="1"/>
  <c r="AV54" i="1" l="1"/>
  <c r="AK29" i="1" s="1"/>
  <c r="AW54" i="1"/>
  <c r="AK30" i="1" s="1"/>
  <c r="AN55" i="1" l="1"/>
  <c r="AT54" i="1"/>
  <c r="AN56" i="1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<sst xmlns="http://schemas.openxmlformats.org/spreadsheetml/2006/main" count="1266" uniqueCount="744">
  <si>
    <t>Export Komplet</t>
  </si>
  <si>
    <t>VZ</t>
  </si>
  <si>
    <t>2.0</t>
  </si>
  <si>
    <t/>
  </si>
  <si>
    <t>False</t>
  </si>
  <si>
    <t>{a06d3489-4b31-4516-9e0a-3cb0f13b124c}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</si>
  <si>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</si>
  <si>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</si>
  <si>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</si>
  <si>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</si>
  <si>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</si>
  <si>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</si>
  <si>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</si>
  <si>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</si>
  <si>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</si>
  <si>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231201-G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</si>
  <si>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</si>
  <si>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</si>
  <si>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Snizeni energeticke narocnosti skolni kuchyne SOS a SOU Vocelova</t>
  </si>
  <si>
    <t>KSO:</t>
  </si>
  <si>
    <t>CC-CZ:</t>
  </si>
  <si>
    <t>Místo:</t>
  </si>
  <si>
    <t xml:space="preserve">Střední odborná škola a Střední odborné učiliště, </t>
  </si>
  <si>
    <t>Datum:</t>
  </si>
  <si>
    <t>7. 11. 2025</t>
  </si>
  <si>
    <t>Zadavatel:</t>
  </si>
  <si>
    <t>IČ:</t>
  </si>
  <si>
    <t>DIČ:</t>
  </si>
  <si>
    <t>Účastník:</t>
  </si>
  <si>
    <t>Vyplň údaj</t>
  </si>
  <si>
    <t>Projektant:</t>
  </si>
  <si>
    <t>Proxion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</si>
  <si>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</si>
  <si>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</si>
  <si>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</si>
  <si>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</si>
  <si>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</si>
  <si>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</si>
  <si>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</si>
  <si>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</si>
  <si>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</si>
  <si>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</si>
  <si>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</si>
  <si>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</si>
  <si>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</si>
  <si>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</si>
  <si>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</si>
  <si>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</si>
  <si>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</si>
  <si>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</si>
  <si>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</si>
  <si>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</si>
  <si>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</si>
  <si>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</si>
  <si>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</si>
  <si>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</si>
  <si>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</si>
  <si>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</si>
  <si>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</si>
  <si>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</si>
  <si>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</si>
  <si>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</si>
  <si>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</si>
  <si>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</si>
  <si>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</si>
  <si>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</si>
  <si>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</si>
  <si>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</si>
  <si>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</si>
  <si>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</si>
  <si>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</si>
  <si>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</si>
  <si>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</si>
  <si>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</si>
  <si>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</si>
  <si>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</si>
  <si>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SO.01.01.U</t>
  </si>
  <si>
    <t>Gastrotechnologie - uznatelné</t>
  </si>
  <si>
    <t>STA</t>
  </si>
  <si>
    <t>1</t>
  </si>
  <si>
    <t>{9b96f38a-ac52-4045-9b94-e9d7eb97574d}</t>
  </si>
  <si>
    <t>2</t>
  </si>
  <si>
    <t>SO.01.01.NEU</t>
  </si>
  <si>
    <t>Gastrotechnologie - neuznatelné</t>
  </si>
  <si>
    <t>{de3749c0-1036-43b4-9531-584a65b8d94c}</t>
  </si>
  <si>
    <t>Kód dílu - Popis</t>
  </si>
  <si>
    <t>PČ</t>
  </si>
  <si>
    <t>MJ</t>
  </si>
  <si>
    <t>Množství</t>
  </si>
  <si>
    <t>Cenová soustava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</si>
  <si>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</si>
  <si>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</si>
  <si>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</si>
  <si>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</si>
  <si>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</si>
  <si>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</si>
  <si>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</si>
  <si>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</si>
  <si>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</si>
  <si>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</si>
  <si>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</si>
  <si>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</si>
  <si>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</si>
  <si>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</si>
  <si>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</si>
  <si>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</si>
  <si>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</si>
  <si>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</si>
  <si>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</si>
  <si>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</si>
  <si>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</si>
  <si>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</si>
  <si>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</si>
  <si>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</si>
  <si>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</si>
  <si>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</si>
  <si>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</si>
  <si>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</si>
  <si>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</si>
  <si>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</si>
  <si>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</si>
  <si>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</si>
  <si>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</si>
  <si>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</si>
  <si>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</si>
  <si>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</si>
  <si>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</si>
  <si>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</si>
  <si>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</si>
  <si>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</si>
  <si>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</si>
  <si>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</si>
  <si>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</si>
  <si>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</si>
  <si>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</si>
  <si>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</si>
  <si>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</si>
  <si>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</si>
  <si>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</si>
  <si>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</si>
  <si>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</si>
  <si>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</si>
  <si>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</si>
  <si>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</si>
  <si>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</si>
  <si>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</si>
  <si>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</si>
  <si>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</si>
  <si>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</si>
  <si>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</si>
  <si>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</si>
  <si>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</si>
  <si>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</si>
  <si>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</si>
  <si>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</si>
  <si>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</si>
  <si>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</si>
  <si>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</si>
  <si>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</si>
  <si>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</si>
  <si>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</si>
  <si>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</si>
  <si>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</si>
  <si>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</si>
  <si>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</si>
  <si>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</si>
  <si>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</si>
  <si>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</si>
  <si>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</si>
  <si>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</si>
  <si>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</si>
  <si>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</si>
  <si>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</si>
  <si>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</si>
  <si>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</si>
  <si>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</si>
  <si>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</si>
  <si>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</si>
  <si>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</si>
  <si>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</si>
  <si>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</si>
  <si>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</si>
  <si>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</si>
  <si>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</si>
  <si>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</si>
  <si>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</si>
  <si>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</si>
  <si>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</si>
  <si>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</si>
  <si>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</si>
  <si>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</si>
  <si>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</si>
  <si>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</si>
  <si>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</si>
  <si>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</si>
  <si>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</si>
  <si>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</si>
  <si>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</si>
  <si>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</si>
  <si>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</si>
  <si>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</si>
  <si>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</si>
  <si>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</si>
  <si>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</si>
  <si>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</si>
  <si>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</si>
  <si>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</si>
  <si>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</si>
  <si>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</si>
  <si>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</si>
  <si>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</si>
  <si>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</si>
  <si>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</si>
  <si>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</si>
  <si>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</si>
  <si>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</si>
  <si>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</si>
  <si>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</si>
  <si>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</si>
  <si>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</si>
  <si>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</si>
  <si>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</si>
  <si>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</si>
  <si>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</si>
  <si>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</si>
  <si>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</si>
  <si>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</si>
  <si>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</si>
  <si>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</si>
  <si>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</si>
  <si>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</si>
  <si>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</si>
  <si>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</si>
  <si>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</si>
  <si>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</si>
  <si>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</si>
  <si>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</si>
  <si>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</si>
  <si>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</si>
  <si>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</si>
  <si>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</si>
  <si>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</si>
  <si>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</si>
  <si>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</si>
  <si>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</si>
  <si>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</si>
  <si>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</si>
  <si>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</si>
  <si>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</si>
  <si>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</si>
  <si>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</si>
  <si>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</si>
  <si>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</si>
  <si>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</si>
  <si>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</si>
  <si>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</si>
  <si>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</si>
  <si>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</si>
  <si>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</si>
  <si>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</si>
  <si>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</si>
  <si>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</si>
  <si>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</si>
  <si>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</si>
  <si>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</si>
  <si>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</si>
  <si>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</si>
  <si>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</si>
  <si>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</si>
  <si>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</si>
  <si>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</si>
  <si>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</si>
  <si>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</si>
  <si>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</si>
  <si>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</si>
  <si>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</si>
  <si>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</si>
  <si>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</si>
  <si>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POZICE</t>
  </si>
  <si>
    <t>NAZEV MAT</t>
  </si>
  <si>
    <t>MNOZSTVI</t>
  </si>
  <si>
    <t>CENA</t>
  </si>
  <si>
    <t>CENA CELKEM</t>
  </si>
  <si>
    <t>POPIS</t>
  </si>
  <si>
    <t>POLE9</t>
  </si>
  <si>
    <t>POLE10</t>
  </si>
  <si>
    <t>POLE11</t>
  </si>
  <si>
    <t>POLE12</t>
  </si>
  <si>
    <t>POLE13</t>
  </si>
  <si>
    <t>POLE14</t>
  </si>
  <si>
    <t>POLE15</t>
  </si>
  <si>
    <t>POLE16</t>
  </si>
  <si>
    <t>POLE17</t>
  </si>
  <si>
    <t>POLE18</t>
  </si>
  <si>
    <t>POLE19</t>
  </si>
  <si>
    <t>POLE20</t>
  </si>
  <si>
    <t>C.06_Specifikace - UZNATELNÉ VÝDAJE</t>
  </si>
  <si>
    <t>Snížení energetické náročnosti ŠJ SOŠ a SOU Vocelova, HK  Gastrotechnologie</t>
  </si>
  <si>
    <t>Střední odborná škola a Střední odborné učiliště</t>
  </si>
  <si>
    <t>p. Jiří Daniel</t>
  </si>
  <si>
    <t>správce budov</t>
  </si>
  <si>
    <t>Vocelova 1338</t>
  </si>
  <si>
    <t>Hradec Králové</t>
  </si>
  <si>
    <t>tel.: 495 218 762, fax: 495 212 770</t>
  </si>
  <si>
    <t>24.11.2025</t>
  </si>
  <si>
    <t>Ing. Ladislav Jirucha</t>
  </si>
  <si>
    <t>737 281 500</t>
  </si>
  <si>
    <t>Objednatel:		PROXION s.r.o. - projekční a inženýrská kancelář,</t>
  </si>
  <si>
    <t>Hurdálkova 206, Náchod</t>
  </si>
  <si>
    <t>Stupeň:			DPS - projekt pro provedení stavby</t>
  </si>
  <si>
    <t xml:space="preserve">Akce:  	</t>
  </si>
  <si>
    <t>Pozice</t>
  </si>
  <si>
    <t>Cena</t>
  </si>
  <si>
    <t>001</t>
  </si>
  <si>
    <t>UZNATELNÉ VÝDAJE</t>
  </si>
  <si>
    <t>MYTÍ NÁDOBÍ - BÍLÉ</t>
  </si>
  <si>
    <t>008</t>
  </si>
  <si>
    <t>PRŮCHOZÍ MYČKA</t>
  </si>
  <si>
    <t>ks</t>
  </si>
  <si>
    <t>Velká průběžná myčka s rekuperací  + odpadové čerpadlo</t>
  </si>
  <si>
    <t>Kompletní dvouplášťové provedení - tepelná a hluková izolace omezí</t>
  </si>
  <si>
    <t>úniky tepla o min 70%</t>
  </si>
  <si>
    <t>Celonerezová konstrukce z kvalitní potravinářské oceli EN 1.4301/</t>
  </si>
  <si>
    <t>AISI 304</t>
  </si>
  <si>
    <t>Bojler a vana z chemicky odolné nerezové oceli AISI 316</t>
  </si>
  <si>
    <t>Elektronické ovládání s LCD displejem</t>
  </si>
  <si>
    <t>Atmosférický bojler (air break tank) a oplachové čerpadlo. Myčka není</t>
  </si>
  <si>
    <t>závislá na tlaku vody ve vodovodní síti.</t>
  </si>
  <si>
    <t>Vestavěný elektronický dávkovač mycího a oplachového prostředku</t>
  </si>
  <si>
    <t>Lisovaná vana - Dvojitá filtrace vody</t>
  </si>
  <si>
    <t>3 ramenná nerezová mycí ramena dole a nahoře</t>
  </si>
  <si>
    <t xml:space="preserve">Produktivita  				60/120/180/9 s/cyklus </t>
  </si>
  <si>
    <t xml:space="preserve">					                     60/30/20/7 košů /hod </t>
  </si>
  <si>
    <t xml:space="preserve">					                     360 táců GN 1/1 / hod </t>
  </si>
  <si>
    <t xml:space="preserve">Vnější rozměry (š x hl x v ) 	 	max 793x657/785x2254 mm              </t>
  </si>
  <si>
    <t xml:space="preserve">                                                       </t>
  </si>
  <si>
    <t>Rozměr koše (v mm) 	 	 	        min 500x600 mm</t>
  </si>
  <si>
    <t xml:space="preserve">Výkon mycího čerpadla  	    	min 1,3 kW   </t>
  </si>
  <si>
    <t xml:space="preserve">Bojler  	 	 	 		                             min 9 kW/ 11l           </t>
  </si>
  <si>
    <t xml:space="preserve">                                                     </t>
  </si>
  <si>
    <t xml:space="preserve">Vana  	 	                                min 		4,5 kW / 40l          </t>
  </si>
  <si>
    <t xml:space="preserve">                                                                     </t>
  </si>
  <si>
    <t xml:space="preserve">    </t>
  </si>
  <si>
    <t xml:space="preserve">Spotřeba na mycí cyklus		    max 2,5 l </t>
  </si>
  <si>
    <t>Celkový příkon			              max 10,3 kW</t>
  </si>
  <si>
    <t>Jmenovité napětí 			        400 V 3N 50 Hz</t>
  </si>
  <si>
    <t>VÝDEJ</t>
  </si>
  <si>
    <t>013a</t>
  </si>
  <si>
    <t>VESTAVNÁ POLÉVKOVÁ VANA</t>
  </si>
  <si>
    <t>Výdejní vodní lázeň - vestavná</t>
  </si>
  <si>
    <t>-vyrobeno z chroniklové oceli 18/10</t>
  </si>
  <si>
    <t>-nedělená</t>
  </si>
  <si>
    <t>-vybavena ovládacím panelem spojeným s vanou kabelem o délce 800 mm</t>
  </si>
  <si>
    <t>-určeno k výdeji stravy z gastronádob GN1/1 a menších, hloubka GN 200</t>
  </si>
  <si>
    <t>mm</t>
  </si>
  <si>
    <t>- je vyhřívaná pomocí topných těles, teplotu vody lze regulovat</t>
  </si>
  <si>
    <t>nastavitelným termostatem</t>
  </si>
  <si>
    <t>Vnější rozměry (š x hl x v ) 	 	max 367x591x325 mm</t>
  </si>
  <si>
    <t>019</t>
  </si>
  <si>
    <t>POJÍZDNÁ VÝDEJNÍ VANA</t>
  </si>
  <si>
    <t>Výdejní vozík el. vyhřívaný s dělenou vodní lázní 2xGN 1/1</t>
  </si>
  <si>
    <t>kapacita 2xGN1/1-200, 4 otočná kolečka z toho 2 s brzdou, vany jsou</t>
  </si>
  <si>
    <t>určeny pro výdej z gastronádob 1/1 gastronormy popř. menších, hloubka</t>
  </si>
  <si>
    <t>GN 200 mm, každá vana má samostatné vyhřívání, regulace teploty až do</t>
  </si>
  <si>
    <t>90°C</t>
  </si>
  <si>
    <t>Vnější rozměry (š x hl x v ) 	 	max 792x703x900 mm</t>
  </si>
  <si>
    <t>020</t>
  </si>
  <si>
    <t>HOT HOLDING</t>
  </si>
  <si>
    <t xml:space="preserve">Transportní vozík vyhřívaný na 15 GN2/1-65 </t>
  </si>
  <si>
    <t>kapacita:  15 GN2/1 hl. 65</t>
  </si>
  <si>
    <t xml:space="preserve"> nerezový banketový vozík s aktivním ohřevem a se zvlhčováním</t>
  </si>
  <si>
    <t xml:space="preserve"> volba suchého nebo vlhkého ohřevu</t>
  </si>
  <si>
    <t xml:space="preserve"> provedení: dvouplášťové, izolované</t>
  </si>
  <si>
    <t xml:space="preserve"> materiál: chromniklová ocel AISI304</t>
  </si>
  <si>
    <t xml:space="preserve"> lisované bočnice s roztečí vsunů 75 mm</t>
  </si>
  <si>
    <t xml:space="preserve"> rovnoměrné proudění vzduchu pomocí ventilátoru</t>
  </si>
  <si>
    <t xml:space="preserve"> a distančních prvků na zadní stěně a dveřích vozíku</t>
  </si>
  <si>
    <t xml:space="preserve"> madlo pro transport na zadní straně vozíku</t>
  </si>
  <si>
    <t xml:space="preserve"> digitální termostaty - rozsah teplot: 30 °C až 90 °C</t>
  </si>
  <si>
    <t xml:space="preserve"> dno vozíku vybaveno výpustným kohoutem</t>
  </si>
  <si>
    <t xml:space="preserve"> jednokřídlé uzamykatelné dveře s těsněním</t>
  </si>
  <si>
    <t xml:space="preserve"> aretace otevřených dveřích</t>
  </si>
  <si>
    <t xml:space="preserve"> uzavírání vozíku klikou se zámkem</t>
  </si>
  <si>
    <t xml:space="preserve"> masivní rohové nárazníky</t>
  </si>
  <si>
    <t xml:space="preserve"> 4 otočná transportní kolečka z toho 2 bržděná</t>
  </si>
  <si>
    <t xml:space="preserve"> průměr koleček: min 160 mm</t>
  </si>
  <si>
    <t xml:space="preserve"> váha:                 max 106 kg</t>
  </si>
  <si>
    <t>Vnější rozměry (š x hl x v )  max 792x703x900 mm</t>
  </si>
  <si>
    <t>VARNA</t>
  </si>
  <si>
    <t>023</t>
  </si>
  <si>
    <t>EL. MULTIFUNKČNÍ PÁNEV</t>
  </si>
  <si>
    <t>Elektrická tlaková multifunkční pánev		 100L a automatický systém</t>
  </si>
  <si>
    <t>čištění pánve</t>
  </si>
  <si>
    <t>Technická data:</t>
  </si>
  <si>
    <t>Rozměry - celkové</t>
  </si>
  <si>
    <t xml:space="preserve">Délka: 					max	1350 mm 			</t>
  </si>
  <si>
    <t xml:space="preserve">Šířka:					max	  950 mm 			</t>
  </si>
  <si>
    <t xml:space="preserve">Výška: 					max	  950 mm 						</t>
  </si>
  <si>
    <t>Užitná plocha pánve</t>
  </si>
  <si>
    <t xml:space="preserve">Délka:					min	710 mm			 </t>
  </si>
  <si>
    <t xml:space="preserve">Šířka: 					min	540 mm 	</t>
  </si>
  <si>
    <t xml:space="preserve">			</t>
  </si>
  <si>
    <t>Údaje o výkonu</t>
  </si>
  <si>
    <t xml:space="preserve">Užitná kapacita: 				min	100 l (jmenovitý objem min 120 litrů),		</t>
  </si>
  <si>
    <t xml:space="preserve">Příkon			: 		max 	  25 kW 		</t>
  </si>
  <si>
    <t xml:space="preserve">provozní tlak 				min 	0,45 bar		</t>
  </si>
  <si>
    <t>ÚDAJE O VÝROBKU</t>
  </si>
  <si>
    <t>●	Multifunkční kuchyňský spotřebič podle DIN 18857 pro všeobecné</t>
  </si>
  <si>
    <t>použití v komerčních kuchyních.</t>
  </si>
  <si>
    <t>●	Vyrobeno a testováno podle systému managementu kvality DIN ISO 9001</t>
  </si>
  <si>
    <t>a systému environmentálního managementu DIN ISO 14001.</t>
  </si>
  <si>
    <t>●	Vhodný pro rychlé vaření, vaření v páře, grilování, smažení,</t>
  </si>
  <si>
    <t>dušení, pečení, fritování, regenerace, rychlé smažení, pomalé vaření,</t>
  </si>
  <si>
    <t xml:space="preserve">tlakové vaření, vaření Delta T a vaření přes noc. </t>
  </si>
  <si>
    <t>●	Vhodný pro vaření masa, drůbeže, ryb, mořských plodů, zeleniny,</t>
  </si>
  <si>
    <t>příloh, těstovin, rýže, polévek, dušených pokrmů, mléčných pokrmů,</t>
  </si>
  <si>
    <t>zákusků, omáček, vývarů, vaječných pokrmů a pečiva.</t>
  </si>
  <si>
    <t>●	Ovládací panel vpravo</t>
  </si>
  <si>
    <t>●	Plášť a víko vyrobené z chromniklové oceli 18 10 (materiál č.</t>
  </si>
  <si>
    <t xml:space="preserve">1.4301) AISI 304. </t>
  </si>
  <si>
    <t xml:space="preserve">●	Odnímatelný přední panel snadný přístup k servisu. </t>
  </si>
  <si>
    <t xml:space="preserve">●	Ochrana proti silným proudům vody IPX6. </t>
  </si>
  <si>
    <t>●	Dostatečný instalační prostor pro hygienické a snadné připojení k</t>
  </si>
  <si>
    <t xml:space="preserve">vodovodním, odpadním a elektrickým rozvodům </t>
  </si>
  <si>
    <t>●	Veškeré práce pro připojení k sítím lze provádět zepředu.</t>
  </si>
  <si>
    <t>●	Integrovaný sifon.</t>
  </si>
  <si>
    <t>●	Dvouplášťové, tepelně izolované sklopné víko. Víko se otevírá a</t>
  </si>
  <si>
    <t>zavírá automaticky. Bezpečnostní funkce Auto-Stop při zavírání</t>
  </si>
  <si>
    <t>(funkce proti sevření).</t>
  </si>
  <si>
    <t>●	Dno pánve z otěruvzdorné chromové niklové oceli tloušťky min. 3 mm</t>
  </si>
  <si>
    <t>CrNiMo oceli 17 132 (materiál č. 1.4404) AISI 316L, extrémně odolné</t>
  </si>
  <si>
    <t>proti korozi. Několik nezávisle regulovaných topných zón. Dodávka</t>
  </si>
  <si>
    <t>energie do příslušné topné zóny je regulována v závislosti na</t>
  </si>
  <si>
    <t>procesu.</t>
  </si>
  <si>
    <t>●	Port USB 2.0 na přední straně, pro přenos dat HACCP, procesy</t>
  </si>
  <si>
    <t xml:space="preserve">vaření. Automatické nahrávání HACCP s úložnou kapacitou min 2 let. </t>
  </si>
  <si>
    <t>●	Instalace na nohy nebo možnost provedení pro umístění na sokl</t>
  </si>
  <si>
    <t>●	Externí snímač teploty jádra /sonda/ s minimálně 4 body</t>
  </si>
  <si>
    <t xml:space="preserve">●	Zásuvka pro typ F + typ C, 1 NPE AC, 230 V, </t>
  </si>
  <si>
    <t>●	Ruční sprcha s automatickým navijákem hadice, pro propláchnutí</t>
  </si>
  <si>
    <t>pánve, odmašťování potravinářských výrobků. S automatickým vypínáním</t>
  </si>
  <si>
    <t>při navinutí hadice.</t>
  </si>
  <si>
    <t>OVLÁDÁNÍ:</t>
  </si>
  <si>
    <t>●	Přirozené, intuitivní ovládání v českém jazyce. Samo vysvětlující</t>
  </si>
  <si>
    <t>koncepce obsluhy pro ruční nebo automatické vaření.</t>
  </si>
  <si>
    <t>●	Min. 10 palcový dotykový displej ve skutečné barvě s vysokým</t>
  </si>
  <si>
    <t>rozlišením, LED osvětlení pozadí. Lze optimálně sledovat ze všech</t>
  </si>
  <si>
    <t>stran. Ergonomicky integrovaný do krytu ovládacího panelu chráněný</t>
  </si>
  <si>
    <t>tvrzeným bezpečnostním sklem.</t>
  </si>
  <si>
    <t>FUNKCE</t>
  </si>
  <si>
    <t>●	Jemné vaření: proporcionální teplotní postup Delta s min. 6</t>
  </si>
  <si>
    <t>úrovněmi od velmi citlivých po maximum, pro jemné a současné rychlé</t>
  </si>
  <si>
    <t xml:space="preserve">zahřívání citlivých produktů. Rozsah teplot: 30 - 100 °C </t>
  </si>
  <si>
    <t>●	Vaření: Vaření v různých teplotních rozsazích s min. 6 úrovněmi od</t>
  </si>
  <si>
    <t>mírného vaření až po intenzivní. Nízkoenergetické vytápění s</t>
  </si>
  <si>
    <t>nastavitelnou úrovní výkonu, vysoce výkonné vytápění na maximální</t>
  </si>
  <si>
    <t>úrovni. Rozsah teplot 90-100 °C.</t>
  </si>
  <si>
    <t>●	Opékání-grilování: min. ve 3 úrovních – opékání, rychlé smažení a</t>
  </si>
  <si>
    <t>pečení, teplotní rozsah 100 –300 °C</t>
  </si>
  <si>
    <t xml:space="preserve">●	Smažení: pro smažení tuku, teplotní rozsah 140–180 °C. </t>
  </si>
  <si>
    <t>●	Tlakové vaření - maximální teplota pro vaření 111°C, provozní tlak</t>
  </si>
  <si>
    <t>min 0,45 bar - možnost nastavení min. 5 úrovní tlakového vaření s</t>
  </si>
  <si>
    <t>různou intenzitou tlaku, přetlakový pojistný ventil - napojený přímo</t>
  </si>
  <si>
    <t>na odpad, rychlé otevření víka - možnost přerušení tlakového vaření</t>
  </si>
  <si>
    <t>pro doplnění nebo pro současné vaření produktů či surovin s různou</t>
  </si>
  <si>
    <t>dobou vaření</t>
  </si>
  <si>
    <t>●	Regenerace: Na pánvi s min.6 úrovněmi od velmi citlivé po maximum.</t>
  </si>
  <si>
    <t>V nádobách Gastronorm s maximální hladinou. Rozsah teplot: 30 - 100</t>
  </si>
  <si>
    <t>°C</t>
  </si>
  <si>
    <t>●	Pečení Delta-T: Pečení s teplotou delta mezi teplotou dna pánve a</t>
  </si>
  <si>
    <t>teplotou jádra. Teplota delta 20 –100° C, teplotní rozsah 20–100 °C.</t>
  </si>
  <si>
    <t>●	Vaření Delta-T – vaření s teplotou delta mezi teplotou pánve a</t>
  </si>
  <si>
    <t>teplotou jádra 20–100 °C, teplotním rozsahem 20 - 100 °C.</t>
  </si>
  <si>
    <t>●	Zónové opékání-grilování– Multifunkční simultánní vaření stejných</t>
  </si>
  <si>
    <t>nebo různých produktů v min 3 zónách. Zóna grilování / smažení:</t>
  </si>
  <si>
    <t>Individuální nastavení času, teploty a úrovně opékání pro každou zónu</t>
  </si>
  <si>
    <t>zvlášť.</t>
  </si>
  <si>
    <t>●	Vaření/ smažení v zóně: Individuální nastavení časovače pro každou</t>
  </si>
  <si>
    <t>zónu. Nastavení sdílené teploty a úrovně vaření pro všechny zóny.</t>
  </si>
  <si>
    <t>●	Počítačem řízený automatický systém porcování, s přesností na litr</t>
  </si>
  <si>
    <t>nebo odpovídající velikosti gastronormy odpovídajícímu naklonění</t>
  </si>
  <si>
    <t>pánve. Pánev se sklápí pomocí naklápěcího zařízení poháněného</t>
  </si>
  <si>
    <t>elektrickým motorem.</t>
  </si>
  <si>
    <t>●	Automatické vaření dle připravené variotéky s možností vkládání</t>
  </si>
  <si>
    <t>vlastních receptů případně poznámek k procesu vaření.</t>
  </si>
  <si>
    <t>●	Okamžitý přístup k oblíbeným funkcím z úvodní obrazovky.</t>
  </si>
  <si>
    <t>●	Automatický systém pro zdvih košů</t>
  </si>
  <si>
    <t>●	Automatický systém čištění pánve bez chemického čisticího</t>
  </si>
  <si>
    <t>prostředku -  3 úrovně čištění s hygienickým certifikátem.</t>
  </si>
  <si>
    <t>025</t>
  </si>
  <si>
    <t>PLYNOVÝ KONVEKTOMAT</t>
  </si>
  <si>
    <t>Plynový konvektomat 20x GN 1/1</t>
  </si>
  <si>
    <t>Konvektomat s dvěma koncepty ovládání - automatickým i ručním -</t>
  </si>
  <si>
    <t>vhodný pro většinu tepelných úprav používaných v profesionální</t>
  </si>
  <si>
    <t>kuchyni.</t>
  </si>
  <si>
    <t>•	Ruční ovládání se základními možnostmi úprav: pára, horký vzduch,</t>
  </si>
  <si>
    <t xml:space="preserve">kombinace a regenerace </t>
  </si>
  <si>
    <t>•	Automatické ovládání s 10 kategoriemi tepelné úpravy  – regeneraci</t>
  </si>
  <si>
    <t>s nastavením klima. Volitelné použití médií horký vzduch, netlaková</t>
  </si>
  <si>
    <t>čerstvá pára, jednotlivě, postupně za sebou nebo v kombinaci páry a</t>
  </si>
  <si>
    <t>horkého vzduchu.</t>
  </si>
  <si>
    <t xml:space="preserve">Funkce: </t>
  </si>
  <si>
    <t>– automatické vaření – do paměti  máte možnost uložit až 350</t>
  </si>
  <si>
    <t>předvolených tepelných úprav, manuální provoz s dvanácti režimy:</t>
  </si>
  <si>
    <t>šetrná pára, pára, rychlá pára, horký vzduch, kombinace, „Perfection“</t>
  </si>
  <si>
    <t>(regenerace), nízkoteplotní vaření, delta T, Sous-vide, zapaření,</t>
  </si>
  <si>
    <t xml:space="preserve">pečení a ostatní, </t>
  </si>
  <si>
    <t>- Úprava v krocích: Kombinace až dvaceti kroků libovolně</t>
  </si>
  <si>
    <t xml:space="preserve">kombinovatelných, </t>
  </si>
  <si>
    <t xml:space="preserve">- nastavení času dokončení víření, </t>
  </si>
  <si>
    <t>- předehřání, zchlazení a příprava ideálního klimatu ve varné komoře,</t>
  </si>
  <si>
    <t xml:space="preserve">kontrola klimatu ve varné komoře, </t>
  </si>
  <si>
    <t>vícebodová sonda teploty jádra,</t>
  </si>
  <si>
    <t xml:space="preserve"> pětirychlostní ventilátor s možností zpětného chodu, taktování</t>
  </si>
  <si>
    <t xml:space="preserve">ventilátoru, plnohodnotná funkce profesionální pece, </t>
  </si>
  <si>
    <t>- snadno vyjímatelné a vyměnitelné těsnění dveří, ovládání kliky</t>
  </si>
  <si>
    <t>dveří jednou ruku,</t>
  </si>
  <si>
    <t>bezdotykový koncový spínač dveří, polohování dveří s aretací a s</t>
  </si>
  <si>
    <t>koncovým dorazem, nástrčné těsnění dveří, napojení pro optimalizaci</t>
  </si>
  <si>
    <t>spotřeby energie, odložení funkce startu, zabudovaný systém</t>
  </si>
  <si>
    <t>odlučování tuku, halogenové osvětlení varné komory,</t>
  </si>
  <si>
    <t>audio signál pro ukončení varného procesu, nastavitelný zvuk,</t>
  </si>
  <si>
    <t xml:space="preserve">servisní diagnostický program, </t>
  </si>
  <si>
    <t>– ukazatel spotřeby vody a energie, přesné vyčíslení spotřeby energie</t>
  </si>
  <si>
    <t xml:space="preserve">a vody po každé tepelné úpravě. </t>
  </si>
  <si>
    <t>- konvektomat FlexiCombi sám rozezná vložené množství a automaticky</t>
  </si>
  <si>
    <t>přizpůsobí varné programy  - Příčný systém vsunů jako standard pro</t>
  </si>
  <si>
    <t xml:space="preserve">bezpečnou a snadnou manipulaci. </t>
  </si>
  <si>
    <t>Prostor mezi vsuny: 67mm.</t>
  </si>
  <si>
    <t>- automatický čistící systém,  maximální spotřeby vody cca 35l</t>
  </si>
  <si>
    <t>Příkon: m ax 18 kW</t>
  </si>
  <si>
    <t>025a</t>
  </si>
  <si>
    <t>Přerušovač tahu (odvod spalin) pro konvektomat</t>
  </si>
  <si>
    <t>026a</t>
  </si>
  <si>
    <t>SPORÁK PLYNOVÝ</t>
  </si>
  <si>
    <t>Plynový sporák 2 hořákový - volný prostor s policí</t>
  </si>
  <si>
    <t>2 hořáky (1x6kW + 1x3,5kW),</t>
  </si>
  <si>
    <t>varná plocha  min 397x735 mm,</t>
  </si>
  <si>
    <t>každý hořák je vybaven zapalovací elektrodou, zapalovacím hořáčkem a</t>
  </si>
  <si>
    <t>termoelektrickou pojistkou.</t>
  </si>
  <si>
    <t>Krytí: IP 34</t>
  </si>
  <si>
    <t>Přívod plynu G 3/4" vnější 650 mm nad podlahou,</t>
  </si>
  <si>
    <t>přívod el. proudu - vývod přívod. kabelu 650 mm nad podlahou.</t>
  </si>
  <si>
    <t>Vnější rozměry (š x hl x v )  max  450x900x900 mm</t>
  </si>
  <si>
    <t>Celkový příkon			 plynu max 9,5 kW</t>
  </si>
  <si>
    <t>027</t>
  </si>
  <si>
    <t>CHLADÍCÍ STŮL</t>
  </si>
  <si>
    <t>Chladící stůl - 2x dveře + 1x2 zásuvky + pracovní deska</t>
  </si>
  <si>
    <t>kompletní nerezové provedení</t>
  </si>
  <si>
    <t>ventilované chlazení, automatické odtávání, digitální termostat,</t>
  </si>
  <si>
    <t>digitální ukazatel teploty</t>
  </si>
  <si>
    <t>2x samozavírací dveře + 1x zásuvky 1/2</t>
  </si>
  <si>
    <t>nucený oběh, který zajistí nastavenou teplotu i při větší četnosti</t>
  </si>
  <si>
    <t>otevírání</t>
  </si>
  <si>
    <t>4 nastavitelné nožky</t>
  </si>
  <si>
    <t>pracovní deska zadní lem 40 mm (baterie není součástí)</t>
  </si>
  <si>
    <t>Provozní teplota  	-2 až +10 °C</t>
  </si>
  <si>
    <t>Čistý objem  	402 l</t>
  </si>
  <si>
    <t>Klimatická třída	 4</t>
  </si>
  <si>
    <t>Denní spotřeba	  2,45 kWh/24 hod</t>
  </si>
  <si>
    <t>Typ chladiva	  R600a</t>
  </si>
  <si>
    <t>Max. pracovní teplota okolí +32°C</t>
  </si>
  <si>
    <t>Vnější rozměry (š x hl x v )  max 1795x700x820 mm</t>
  </si>
  <si>
    <t>028A</t>
  </si>
  <si>
    <t>Úprava neutrálních ploch varného bloku, výdeje a mytí</t>
  </si>
  <si>
    <t>MYTÍ NÁDOBÍ - ČERNÉ</t>
  </si>
  <si>
    <t>10.01</t>
  </si>
  <si>
    <t>MYČKA ČERNÉHO NÁDOBÍ</t>
  </si>
  <si>
    <t>Dvouplášťová myčka černého nádobí s elektronickým ovládáním +</t>
  </si>
  <si>
    <t>odpadové čerpadlo + REKUPERACE</t>
  </si>
  <si>
    <t>Kompletní dvouplášťové provedení, tepelná a hluková izolace omezí</t>
  </si>
  <si>
    <t>Atmosférický bojler, air break tank a oplachové čerpadlo. Myčka není</t>
  </si>
  <si>
    <t>Elektronický dávkovač mycího a oplachového prostředku</t>
  </si>
  <si>
    <t xml:space="preserve"> Lisovaná vana - Dvojitá filtrace vody</t>
  </si>
  <si>
    <t>Produktivita  2/3/6/9 min/cyklus (kratší čas nastavitelný technikem)</t>
  </si>
  <si>
    <t xml:space="preserve">                     30/20/10/7 košů /hod</t>
  </si>
  <si>
    <t xml:space="preserve">                     120 ks GN 2/1 /hod</t>
  </si>
  <si>
    <t xml:space="preserve">Vnější rozměry (š x hl x v )		 max 740x876x2034/2330 mm </t>
  </si>
  <si>
    <t>Rozměr koše (v mm)			          min 565x690 mm</t>
  </si>
  <si>
    <t>Výška dveří 				                      min 800 mm</t>
  </si>
  <si>
    <t>Výkon mycího čerpadla		     min 1,5 kW</t>
  </si>
  <si>
    <t>Bojler					                                 min 6 kW/ 11 l</t>
  </si>
  <si>
    <t>Vana 					                                min 6 kW / 65 l</t>
  </si>
  <si>
    <t xml:space="preserve">Spotřeba na mycí cyklus		  max 3,5 l </t>
  </si>
  <si>
    <t>Celkový příkon				                 max 7,5 kW</t>
  </si>
  <si>
    <t>Jmenovité napětí 			400 V 3N 50 Hz</t>
  </si>
  <si>
    <t>DEMONTÁŽE</t>
  </si>
  <si>
    <t>Rozebrání, odvoz, ekologická likvidace</t>
  </si>
  <si>
    <t>061</t>
  </si>
  <si>
    <t>Soubor - Gastrotechnologie</t>
  </si>
  <si>
    <t>065</t>
  </si>
  <si>
    <t>Soubor – chlazení /BOX + LEDNICE/</t>
  </si>
  <si>
    <t>MONTÁŽE</t>
  </si>
  <si>
    <t>066a</t>
  </si>
  <si>
    <t>Plynová přípojka pro konvektomat poz.N11.02</t>
  </si>
  <si>
    <t>prodloužení z varného bloku vedeno pod stropní konstrukci včetně</t>
  </si>
  <si>
    <t>revize-</t>
  </si>
  <si>
    <t>067</t>
  </si>
  <si>
    <t>Doprava</t>
  </si>
  <si>
    <t>068</t>
  </si>
  <si>
    <t>Montáž a zapojení vybavení</t>
  </si>
  <si>
    <t>90</t>
  </si>
  <si>
    <t>hod</t>
  </si>
  <si>
    <t>069</t>
  </si>
  <si>
    <t>Pomocný a spojovací materiál</t>
  </si>
  <si>
    <t>set</t>
  </si>
  <si>
    <t>070</t>
  </si>
  <si>
    <t>Zaškolení obsluhy</t>
  </si>
  <si>
    <t>16</t>
  </si>
  <si>
    <t>CELKEM  - Uznatelné výdaje</t>
  </si>
  <si>
    <t>CELKEM BEZ DPH :</t>
  </si>
  <si>
    <t>CELKEM DPH  21% :</t>
  </si>
  <si>
    <t>CELKEM VČETNĚ DPH :</t>
  </si>
  <si>
    <t>Nerezový nábytek (viz níže) musí splňovat minimálně tyto technické</t>
  </si>
  <si>
    <t>parametry:</t>
  </si>
  <si>
    <t>Celý je vyrobený z NEREZOVÉ OCELI TYPU CrNi 18/10 dle ČSN 17 241 dle</t>
  </si>
  <si>
    <t>DIN 1.4301, dle AISI</t>
  </si>
  <si>
    <t>304 = potravinářská ocel. Provedení: jemně broušený podélný brus - na</t>
  </si>
  <si>
    <t>všech výrobcích stejná povrchová kvalita</t>
  </si>
  <si>
    <t>- výšková stavitelnost +45mm</t>
  </si>
  <si>
    <t>- veškeré pracovní desky - tl. 40mm, dvojitý límec zadní (tj.</t>
  </si>
  <si>
    <t>minimálně u stěn a boční dle dispozice,) 40mm vysoký</t>
  </si>
  <si>
    <t>Multifunkční pánev a konvektomat - jeden výrobce, stejné ovládání a</t>
  </si>
  <si>
    <t>musí splňovat minimálně technické parametry dle specifikace</t>
  </si>
  <si>
    <t>Mycí stroje - jeden výrobce pro oba dodávané typy, stejné ovládání a</t>
  </si>
  <si>
    <t>Ostatní zařízení viz technický popis uvedený ve specifikaci - seznamu</t>
  </si>
  <si>
    <t>zařízení u jednotlivých položek zařízení určených projektem.</t>
  </si>
  <si>
    <t>C.06_Specifikace - NEUZNATELNÉ VÝDAJE</t>
  </si>
  <si>
    <t>26.11.2025</t>
  </si>
  <si>
    <t>REGÁLY - Pro mrazící a chladící boxy</t>
  </si>
  <si>
    <t>Modulární regálový systém -4 police, 3 stojny</t>
  </si>
  <si>
    <t>- modulární provedení, které umožňuje přizpůsobení regálu téměř</t>
  </si>
  <si>
    <t>jakémukoliv prostoru</t>
  </si>
  <si>
    <t>- duralová konstrukce s vysokou nosností a nízkou hmotností</t>
  </si>
  <si>
    <t>- možnost kdykoliv rozšířit nebo jednoduše rozmontovat a přemístit do</t>
  </si>
  <si>
    <t>jiných prostor</t>
  </si>
  <si>
    <t>- plastové police jsou jednoduše demontovatelné a umývatelné</t>
  </si>
  <si>
    <t>například v myčce</t>
  </si>
  <si>
    <t>- nohy regálů jsop regulovatelné</t>
  </si>
  <si>
    <t>- 4 police</t>
  </si>
  <si>
    <t>Vnější rozměry (š x hl x v ) 	 	2400x577x1700 mm</t>
  </si>
  <si>
    <t>10.02</t>
  </si>
  <si>
    <t>Vnější rozměry (š x hl x v ) 2400x577x1700 mm</t>
  </si>
  <si>
    <t>10.03</t>
  </si>
  <si>
    <t>Modulární regálový systém - výška 1700 mm</t>
  </si>
  <si>
    <t>Vnější rozměry (š x hl x v ) 	1038x577x1700 mm</t>
  </si>
  <si>
    <t>10.04</t>
  </si>
  <si>
    <t>Vnější rozměry (š x hl x v ) 1038x577x1700 mm</t>
  </si>
  <si>
    <t>056</t>
  </si>
  <si>
    <t>Etážový vozík na podnosy nebo GN s horní policí</t>
  </si>
  <si>
    <t>3</t>
  </si>
  <si>
    <t>vozík pro transport a odkládání podnosů s nádobím</t>
  </si>
  <si>
    <t>kapacita 15 podn. 530x325mm</t>
  </si>
  <si>
    <t>s horní policí, rozteč polí 110mm</t>
  </si>
  <si>
    <t>4 otočná kolečka, z toho 2 s brzdou</t>
  </si>
  <si>
    <t>vrchní odkládací police</t>
  </si>
  <si>
    <t>Vnější rozměry (š x hl x v ) 455x610x1610 mm</t>
  </si>
  <si>
    <t>N05.02</t>
  </si>
  <si>
    <t>Podávací šachta na koše</t>
  </si>
  <si>
    <t>Kapacita 6 košů</t>
  </si>
  <si>
    <t>podávací šachta na koše 500x500mm,</t>
  </si>
  <si>
    <t>vnitřní rozměr 508x508mm,</t>
  </si>
  <si>
    <t>rozměr otvoru pro vestavbu 595x595mm,</t>
  </si>
  <si>
    <t>konstrukce šachty je vyrobena z chromniklové oceli 18/10,</t>
  </si>
  <si>
    <t>zvedací plošina má čtvercový tvar umožňující její plynulý pohyb</t>
  </si>
  <si>
    <t>uvnitř šachty</t>
  </si>
  <si>
    <t>Vnější rozměry (š x hl x v ) 612x612x738 mm</t>
  </si>
  <si>
    <t>N05.03</t>
  </si>
  <si>
    <t>Vestavná chladící vitrína samoobslužná s chlazenou vanou</t>
  </si>
  <si>
    <t>chlazená vana 3xGN1/1-+4*-+6*C</t>
  </si>
  <si>
    <t>chladící vitrína</t>
  </si>
  <si>
    <t>teplota min. +4*-+6*C</t>
  </si>
  <si>
    <t>LED osvětlení každé police</t>
  </si>
  <si>
    <t>skleněná posuvná dvířka s valivým uložením-otvírání ze strany</t>
  </si>
  <si>
    <t>obsluhy</t>
  </si>
  <si>
    <t>nerezové provedení</t>
  </si>
  <si>
    <t>samoobslužné provedení</t>
  </si>
  <si>
    <t>přefukované chlazení</t>
  </si>
  <si>
    <t>podvěšený agregát výška 450mm</t>
  </si>
  <si>
    <t>Vnější rozměry (š x hl x v ) 1200x700x950 mm</t>
  </si>
  <si>
    <t>N05.04</t>
  </si>
  <si>
    <t>Krytý pružinový podavač na koše s nádobím</t>
  </si>
  <si>
    <t>nevyhřívaný, kapacia košů (ks): 6</t>
  </si>
  <si>
    <t>max. nosnost 150 kg,</t>
  </si>
  <si>
    <t>4 kolečka prům. min 125 mm z toho 2 s brzdou,</t>
  </si>
  <si>
    <t>trubkové madlo,</t>
  </si>
  <si>
    <t>Vnější rozměry (š x hl x v ) 670x723x900 mm</t>
  </si>
  <si>
    <t>N05.06</t>
  </si>
  <si>
    <t>Výdejní police sklo +nerez konstrukce s LED osvětlením</t>
  </si>
  <si>
    <t>7</t>
  </si>
  <si>
    <t>- výška 350mm</t>
  </si>
  <si>
    <t>N05.07</t>
  </si>
  <si>
    <t>LED OSVĚTLENÍ POJEZDOVÉ DRÁHY</t>
  </si>
  <si>
    <t>N05.07a</t>
  </si>
  <si>
    <t>LED zdroj 100W</t>
  </si>
  <si>
    <t>N05.15</t>
  </si>
  <si>
    <t>Chladící skříň - prosklené dveře</t>
  </si>
  <si>
    <t>- dvojité izolované sklo</t>
  </si>
  <si>
    <t>- výborné izolační vlastnosti</t>
  </si>
  <si>
    <t>- hliníkový rám dveří</t>
  </si>
  <si>
    <t>- ergonimické madlo se zámkem</t>
  </si>
  <si>
    <t>- vyjímatelné těsnění dveří</t>
  </si>
  <si>
    <t>- polohovatelné roštové police</t>
  </si>
  <si>
    <t xml:space="preserve">- osvětlený bílý reklamní panel </t>
  </si>
  <si>
    <t>- snadná údržba a čistění</t>
  </si>
  <si>
    <t>- automatické odtávání</t>
  </si>
  <si>
    <t>- intenzivní ventilované chlazení (rovnoměrné rozložení teploty).</t>
  </si>
  <si>
    <t>- rozměr polic                        525x400mm</t>
  </si>
  <si>
    <t>Příkon                                      max 0,2kW</t>
  </si>
  <si>
    <t>Vnější rozměry (š x hl x v ) 615×590×1985 mm</t>
  </si>
  <si>
    <t>N05.16</t>
  </si>
  <si>
    <t>Nerezové umyvadlo 04 - kolenové ovládání se zpožděním</t>
  </si>
  <si>
    <t>Celonerezové nástěnné umyvadlo,</t>
  </si>
  <si>
    <t>kolenové ovládání, sifon a baterie,</t>
  </si>
  <si>
    <t>nastavení teploty vody pomocí směšovacího ventilu (vč. zpětných</t>
  </si>
  <si>
    <t>klapek pod umyvadlem)</t>
  </si>
  <si>
    <t>s 1/2" šroubením pro teplou a studenou vodu.</t>
  </si>
  <si>
    <t>Voda je spuštěna stlačením ventilu, který má nastaveno automatické</t>
  </si>
  <si>
    <t>zpoždění vypínání vody.</t>
  </si>
  <si>
    <t>Vnější rozměry (š x hl x v ) 470x370x225 mm</t>
  </si>
  <si>
    <t>N11.22</t>
  </si>
  <si>
    <t>nástěnná police jednopatrová-plná s kořenkami</t>
  </si>
  <si>
    <t>-použitý materiál : nerezový plech tl.1mm</t>
  </si>
  <si>
    <t>-základní výška police 300mm</t>
  </si>
  <si>
    <t>-1x plná police s nastavitelnou výškou</t>
  </si>
  <si>
    <t>-max.celoplošné zatížení police 40kg</t>
  </si>
  <si>
    <t>-5x kořenka GN 1/9-100</t>
  </si>
  <si>
    <t>-police vyztužena a podlepena uzavřenými profily</t>
  </si>
  <si>
    <t>Vnější rozměry (š x hl x v ) 1800x300x300 mm</t>
  </si>
  <si>
    <t>152</t>
  </si>
  <si>
    <t xml:space="preserve">Transportní etážový vozík s lištami pro přepravu podnosů </t>
  </si>
  <si>
    <t>Kapacita 36 podnosů 530x325 mm nebo ,</t>
  </si>
  <si>
    <t>rozteč polí 71 mm,</t>
  </si>
  <si>
    <t>nosnost jednotl. lišt/polí 20 kg,</t>
  </si>
  <si>
    <t>z chromniklové oceli 18/10,</t>
  </si>
  <si>
    <t>4 kolečka z toho 2 s brzdou.</t>
  </si>
  <si>
    <t>Vnější rozměry (š x hl x v )</t>
  </si>
  <si>
    <t>202</t>
  </si>
  <si>
    <t>203</t>
  </si>
  <si>
    <t>15</t>
  </si>
  <si>
    <t>204</t>
  </si>
  <si>
    <t>CELKEM Neuznatelné výdaje</t>
  </si>
  <si>
    <t>kpl</t>
  </si>
  <si>
    <t>Vnější rozměry (š x hl x v ) 1250x300x350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</si>
</sst>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10"/>
      <name val="MS Sans Serif"/>
      <family val="2"/>
      <charset val="238"/>
    </font>
    <font>
      <b/>
      <sz val="12"/>
      <name val="MS Sans Serif"/>
      <charset val="238"/>
    </font>
    <font>
      <b/>
      <sz val="11"/>
      <name val="MS Sans Serif"/>
      <charset val="238"/>
    </font>
    <font>
      <b/>
      <sz val="10"/>
      <name val="MS Sans Serif"/>
      <charset val="238"/>
    </font>
    <font>
      <sz val="11"/>
      <name val="MS Sans Serif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6" fillId="0" borderId="1"/>
  </cellStyleXfs>
  <cellXfs count="2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5" fillId="5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23" fillId="0" borderId="23" xfId="0" applyFont="1" applyBorder="1" applyAlignment="1">
      <alignment vertical="center" wrapText="1"/>
    </xf>
    <xf numFmtId="0" fontId="23" fillId="0" borderId="24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6" xfId="0" applyFont="1" applyBorder="1" applyAlignment="1">
      <alignment vertical="center" wrapText="1"/>
    </xf>
    <xf numFmtId="0" fontId="23" fillId="0" borderId="27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26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vertical="center"/>
    </xf>
    <xf numFmtId="49" fontId="26" fillId="0" borderId="1" xfId="0" applyNumberFormat="1" applyFont="1" applyBorder="1" applyAlignment="1">
      <alignment vertical="center" wrapText="1"/>
    </xf>
    <xf numFmtId="0" fontId="23" fillId="0" borderId="29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23" fillId="0" borderId="30" xfId="0" applyFont="1" applyBorder="1" applyAlignment="1">
      <alignment vertical="center" wrapText="1"/>
    </xf>
    <xf numFmtId="0" fontId="23" fillId="0" borderId="1" xfId="0" applyFont="1" applyBorder="1" applyAlignment="1">
      <alignment vertical="top"/>
    </xf>
    <xf numFmtId="0" fontId="23" fillId="0" borderId="0" xfId="0" applyFont="1" applyAlignment="1">
      <alignment vertical="top"/>
    </xf>
    <xf numFmtId="0" fontId="23" fillId="0" borderId="23" xfId="0" applyFont="1" applyBorder="1" applyAlignment="1">
      <alignment horizontal="left" vertical="center"/>
    </xf>
    <xf numFmtId="0" fontId="23" fillId="0" borderId="2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26" xfId="0" applyFont="1" applyBorder="1" applyAlignment="1">
      <alignment horizontal="left" vertical="center"/>
    </xf>
    <xf numFmtId="0" fontId="23" fillId="0" borderId="27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5" fillId="0" borderId="28" xfId="0" applyFont="1" applyBorder="1" applyAlignment="1">
      <alignment horizontal="left" vertical="center"/>
    </xf>
    <xf numFmtId="0" fontId="25" fillId="0" borderId="28" xfId="0" applyFont="1" applyBorder="1" applyAlignment="1">
      <alignment horizontal="center" vertical="center"/>
    </xf>
    <xf numFmtId="0" fontId="29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/>
    </xf>
    <xf numFmtId="0" fontId="28" fillId="0" borderId="28" xfId="0" applyFont="1" applyBorder="1" applyAlignment="1">
      <alignment horizontal="left" vertical="center"/>
    </xf>
    <xf numFmtId="0" fontId="23" fillId="0" borderId="30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27" fillId="0" borderId="28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3" fillId="0" borderId="25" xfId="0" applyFont="1" applyBorder="1" applyAlignment="1">
      <alignment horizontal="left" vertical="center" wrapText="1"/>
    </xf>
    <xf numFmtId="0" fontId="23" fillId="0" borderId="26" xfId="0" applyFont="1" applyBorder="1" applyAlignment="1">
      <alignment horizontal="left" vertical="center" wrapText="1"/>
    </xf>
    <xf numFmtId="0" fontId="23" fillId="0" borderId="27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/>
    </xf>
    <xf numFmtId="0" fontId="27" fillId="0" borderId="29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27" fillId="0" borderId="30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center" vertical="top"/>
    </xf>
    <xf numFmtId="0" fontId="27" fillId="0" borderId="29" xfId="0" applyFont="1" applyBorder="1" applyAlignment="1">
      <alignment horizontal="left" vertical="center"/>
    </xf>
    <xf numFmtId="0" fontId="27" fillId="0" borderId="30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9" fillId="0" borderId="28" xfId="0" applyFont="1" applyBorder="1" applyAlignment="1">
      <alignment vertical="center"/>
    </xf>
    <xf numFmtId="0" fontId="25" fillId="0" borderId="28" xfId="0" applyFont="1" applyBorder="1" applyAlignment="1">
      <alignment vertical="center"/>
    </xf>
    <xf numFmtId="0" fontId="26" fillId="0" borderId="1" xfId="0" applyFont="1" applyBorder="1" applyAlignment="1">
      <alignment vertical="top"/>
    </xf>
    <xf numFmtId="49" fontId="26" fillId="0" borderId="1" xfId="0" applyNumberFormat="1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3" fillId="0" borderId="1" xfId="0" applyFont="1" applyBorder="1" applyAlignment="1">
      <alignment vertical="top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0" fillId="0" borderId="28" xfId="0" applyBorder="1" applyAlignment="1">
      <alignment vertical="top"/>
    </xf>
    <xf numFmtId="0" fontId="25" fillId="0" borderId="28" xfId="0" applyFont="1" applyBorder="1" applyAlignment="1">
      <alignment horizontal="left"/>
    </xf>
    <xf numFmtId="0" fontId="29" fillId="0" borderId="28" xfId="0" applyFont="1" applyBorder="1"/>
    <xf numFmtId="0" fontId="23" fillId="0" borderId="26" xfId="0" applyFont="1" applyBorder="1" applyAlignment="1">
      <alignment vertical="top"/>
    </xf>
    <xf numFmtId="0" fontId="23" fillId="0" borderId="27" xfId="0" applyFont="1" applyBorder="1" applyAlignment="1">
      <alignment vertical="top"/>
    </xf>
    <xf numFmtId="0" fontId="23" fillId="0" borderId="29" xfId="0" applyFont="1" applyBorder="1" applyAlignment="1">
      <alignment vertical="top"/>
    </xf>
    <xf numFmtId="0" fontId="23" fillId="0" borderId="28" xfId="0" applyFont="1" applyBorder="1" applyAlignment="1">
      <alignment vertical="top"/>
    </xf>
    <xf numFmtId="0" fontId="23" fillId="0" borderId="30" xfId="0" applyFont="1" applyBorder="1" applyAlignment="1">
      <alignment vertical="top"/>
    </xf>
    <xf numFmtId="0" fontId="36" fillId="0" borderId="1" xfId="2"/>
    <xf numFmtId="0" fontId="37" fillId="0" borderId="1" xfId="2" applyFont="1"/>
    <xf numFmtId="49" fontId="36" fillId="0" borderId="1" xfId="2" applyNumberFormat="1"/>
    <xf numFmtId="2" fontId="36" fillId="0" borderId="1" xfId="2" applyNumberFormat="1"/>
    <xf numFmtId="0" fontId="38" fillId="0" borderId="1" xfId="2" applyFont="1"/>
    <xf numFmtId="1" fontId="36" fillId="0" borderId="1" xfId="2" applyNumberFormat="1"/>
    <xf numFmtId="0" fontId="39" fillId="0" borderId="1" xfId="2" applyFont="1"/>
    <xf numFmtId="49" fontId="40" fillId="0" borderId="1" xfId="2" applyNumberFormat="1" applyFont="1"/>
    <xf numFmtId="0" fontId="40" fillId="0" borderId="1" xfId="2" applyFont="1"/>
    <xf numFmtId="2" fontId="39" fillId="0" borderId="1" xfId="2" applyNumberFormat="1" applyFont="1"/>
    <xf numFmtId="0" fontId="36" fillId="6" borderId="1" xfId="2" applyFill="1"/>
    <xf numFmtId="0" fontId="7" fillId="2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/>
    </xf>
    <xf numFmtId="0" fontId="15" fillId="5" borderId="8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left"/>
    </xf>
    <xf numFmtId="0" fontId="24" fillId="0" borderId="1" xfId="0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5" fillId="0" borderId="28" xfId="0" applyFont="1" applyBorder="1" applyAlignment="1">
      <alignment horizontal="left" wrapText="1"/>
    </xf>
    <xf numFmtId="0" fontId="36" fillId="7" borderId="1" xfId="2" applyFill="1"/>
    <xf numFmtId="0" fontId="36" fillId="7" borderId="1" xfId="2" applyFill="1" applyAlignment="1">
      <alignment horizontal="left"/>
    </xf>
  </cellXfs>
  <cellStyles count="3">
    <cellStyle name="Hypertextový odkaz" xfId="1" builtinId="8"/>
    <cellStyle name="Normální" xfId="0" builtinId="0" customBuiltin="1"/>
    <cellStyle name="Normální 2" xfId="2" xr:uid="{AE7A75B3-A58B-42EC-B019-70176B18DE96}"/>
  </cellStyles>
  <dxfs count="0"/>
  <tableStyles count="0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34" workbookViewId="0">
      <selection activeCell="A56" sqref="A56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ht="36.9" customHeight="1" x14ac:dyDescent="0.2"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9" t="s">
        <v>7</v>
      </c>
      <c r="BT2" s="9" t="s">
        <v>8</v>
      </c>
    </row>
    <row r="3" spans="1:74" ht="6.9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7</v>
      </c>
      <c r="BT3" s="9" t="s">
        <v>9</v>
      </c>
    </row>
    <row r="4" spans="1:74" ht="24.9" customHeight="1" x14ac:dyDescent="0.2">
      <c r="B4" s="12"/>
      <c r="D4" s="13" t="s">
        <v>10</v>
      </c>
      <c r="AR4" s="12"/>
      <c r="AS4" s="14" t="s">
        <v>11</v>
      </c>
      <c r="BE4" s="15" t="s">
        <v>12</v>
      </c>
      <c r="BS4" s="9" t="s">
        <v>13</v>
      </c>
    </row>
    <row r="5" spans="1:74" ht="12" customHeight="1" x14ac:dyDescent="0.2">
      <c r="B5" s="12"/>
      <c r="D5" s="16" t="s">
        <v>14</v>
      </c>
      <c r="K5" s="198" t="s">
        <v>15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2"/>
      <c r="BE5" s="195" t="s">
        <v>16</v>
      </c>
      <c r="BS5" s="9" t="s">
        <v>7</v>
      </c>
    </row>
    <row r="6" spans="1:74" ht="36.9" customHeight="1" x14ac:dyDescent="0.2">
      <c r="B6" s="12"/>
      <c r="D6" s="18" t="s">
        <v>17</v>
      </c>
      <c r="K6" s="199" t="s">
        <v>18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2"/>
      <c r="BE6" s="196"/>
      <c r="BS6" s="9" t="s">
        <v>7</v>
      </c>
    </row>
    <row r="7" spans="1:74" ht="12" customHeight="1" x14ac:dyDescent="0.2">
      <c r="B7" s="12"/>
      <c r="D7" s="19" t="s">
        <v>19</v>
      </c>
      <c r="K7" s="17" t="s">
        <v>3</v>
      </c>
      <c r="AK7" s="19" t="s">
        <v>20</v>
      </c>
      <c r="AN7" s="17" t="s">
        <v>3</v>
      </c>
      <c r="AR7" s="12"/>
      <c r="BE7" s="196"/>
      <c r="BS7" s="9" t="s">
        <v>7</v>
      </c>
    </row>
    <row r="8" spans="1:74" ht="12" customHeight="1" x14ac:dyDescent="0.2">
      <c r="B8" s="12"/>
      <c r="D8" s="19" t="s">
        <v>21</v>
      </c>
      <c r="K8" s="17" t="s">
        <v>22</v>
      </c>
      <c r="AK8" s="19" t="s">
        <v>23</v>
      </c>
      <c r="AN8" s="20" t="s">
        <v>24</v>
      </c>
      <c r="AR8" s="12"/>
      <c r="BE8" s="196"/>
      <c r="BS8" s="9" t="s">
        <v>7</v>
      </c>
    </row>
    <row r="9" spans="1:74" ht="14.4" customHeight="1" x14ac:dyDescent="0.2">
      <c r="B9" s="12"/>
      <c r="AR9" s="12"/>
      <c r="BE9" s="196"/>
      <c r="BS9" s="9" t="s">
        <v>7</v>
      </c>
    </row>
    <row r="10" spans="1:74" ht="12" customHeight="1" x14ac:dyDescent="0.2">
      <c r="B10" s="12"/>
      <c r="D10" s="19" t="s">
        <v>25</v>
      </c>
      <c r="AK10" s="19" t="s">
        <v>26</v>
      </c>
      <c r="AN10" s="17" t="s">
        <v>3</v>
      </c>
      <c r="AR10" s="12"/>
      <c r="BE10" s="196"/>
      <c r="BS10" s="9" t="s">
        <v>7</v>
      </c>
    </row>
    <row r="11" spans="1:74" ht="18.45" customHeight="1" x14ac:dyDescent="0.2">
      <c r="B11" s="12"/>
      <c r="E11" s="17" t="s">
        <v>22</v>
      </c>
      <c r="AK11" s="19" t="s">
        <v>27</v>
      </c>
      <c r="AN11" s="17" t="s">
        <v>3</v>
      </c>
      <c r="AR11" s="12"/>
      <c r="BE11" s="196"/>
      <c r="BS11" s="9" t="s">
        <v>7</v>
      </c>
    </row>
    <row r="12" spans="1:74" ht="6.9" customHeight="1" x14ac:dyDescent="0.2">
      <c r="B12" s="12"/>
      <c r="AR12" s="12"/>
      <c r="BE12" s="196"/>
      <c r="BS12" s="9" t="s">
        <v>7</v>
      </c>
    </row>
    <row r="13" spans="1:74" ht="12" customHeight="1" x14ac:dyDescent="0.2">
      <c r="B13" s="12"/>
      <c r="D13" s="19" t="s">
        <v>28</v>
      </c>
      <c r="AK13" s="19" t="s">
        <v>26</v>
      </c>
      <c r="AN13" s="21" t="s">
        <v>29</v>
      </c>
      <c r="AR13" s="12"/>
      <c r="BE13" s="196"/>
      <c r="BS13" s="9" t="s">
        <v>7</v>
      </c>
    </row>
    <row r="14" spans="1:74" ht="13.2" x14ac:dyDescent="0.2">
      <c r="B14" s="12"/>
      <c r="E14" s="200" t="s">
        <v>29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19" t="s">
        <v>27</v>
      </c>
      <c r="AN14" s="21" t="s">
        <v>29</v>
      </c>
      <c r="AR14" s="12"/>
      <c r="BE14" s="196"/>
      <c r="BS14" s="9" t="s">
        <v>7</v>
      </c>
    </row>
    <row r="15" spans="1:74" ht="6.9" customHeight="1" x14ac:dyDescent="0.2">
      <c r="B15" s="12"/>
      <c r="AR15" s="12"/>
      <c r="BE15" s="196"/>
      <c r="BS15" s="9" t="s">
        <v>4</v>
      </c>
    </row>
    <row r="16" spans="1:74" ht="12" customHeight="1" x14ac:dyDescent="0.2">
      <c r="B16" s="12"/>
      <c r="D16" s="19" t="s">
        <v>30</v>
      </c>
      <c r="AK16" s="19" t="s">
        <v>26</v>
      </c>
      <c r="AN16" s="17" t="s">
        <v>3</v>
      </c>
      <c r="AR16" s="12"/>
      <c r="BE16" s="196"/>
      <c r="BS16" s="9" t="s">
        <v>4</v>
      </c>
    </row>
    <row r="17" spans="2:71" ht="18.45" customHeight="1" x14ac:dyDescent="0.2">
      <c r="B17" s="12"/>
      <c r="E17" s="17" t="s">
        <v>31</v>
      </c>
      <c r="AK17" s="19" t="s">
        <v>27</v>
      </c>
      <c r="AN17" s="17" t="s">
        <v>3</v>
      </c>
      <c r="AR17" s="12"/>
      <c r="BE17" s="196"/>
      <c r="BS17" s="9" t="s">
        <v>32</v>
      </c>
    </row>
    <row r="18" spans="2:71" ht="6.9" customHeight="1" x14ac:dyDescent="0.2">
      <c r="B18" s="12"/>
      <c r="AR18" s="12"/>
      <c r="BE18" s="196"/>
      <c r="BS18" s="9" t="s">
        <v>7</v>
      </c>
    </row>
    <row r="19" spans="2:71" ht="12" customHeight="1" x14ac:dyDescent="0.2">
      <c r="B19" s="12"/>
      <c r="D19" s="19" t="s">
        <v>33</v>
      </c>
      <c r="AK19" s="19" t="s">
        <v>26</v>
      </c>
      <c r="AN19" s="17" t="s">
        <v>3</v>
      </c>
      <c r="AR19" s="12"/>
      <c r="BE19" s="196"/>
      <c r="BS19" s="9" t="s">
        <v>7</v>
      </c>
    </row>
    <row r="20" spans="2:71" ht="18.45" customHeight="1" x14ac:dyDescent="0.2">
      <c r="B20" s="12"/>
      <c r="E20" s="17" t="s">
        <v>34</v>
      </c>
      <c r="AK20" s="19" t="s">
        <v>27</v>
      </c>
      <c r="AN20" s="17" t="s">
        <v>3</v>
      </c>
      <c r="AR20" s="12"/>
      <c r="BE20" s="196"/>
      <c r="BS20" s="9" t="s">
        <v>4</v>
      </c>
    </row>
    <row r="21" spans="2:71" ht="6.9" customHeight="1" x14ac:dyDescent="0.2">
      <c r="B21" s="12"/>
      <c r="AR21" s="12"/>
      <c r="BE21" s="196"/>
    </row>
    <row r="22" spans="2:71" ht="12" customHeight="1" x14ac:dyDescent="0.2">
      <c r="B22" s="12"/>
      <c r="D22" s="19" t="s">
        <v>35</v>
      </c>
      <c r="AR22" s="12"/>
      <c r="BE22" s="196"/>
    </row>
    <row r="23" spans="2:71" ht="47.25" customHeight="1" x14ac:dyDescent="0.2">
      <c r="B23" s="12"/>
      <c r="E23" s="202" t="s">
        <v>36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2"/>
      <c r="BE23" s="196"/>
    </row>
    <row r="24" spans="2:71" ht="6.9" customHeight="1" x14ac:dyDescent="0.2">
      <c r="B24" s="12"/>
      <c r="AR24" s="12"/>
      <c r="BE24" s="196"/>
    </row>
    <row r="25" spans="2:71" ht="6.9" customHeight="1" x14ac:dyDescent="0.2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96"/>
    </row>
    <row r="26" spans="2:71" s="1" customFormat="1" ht="25.95" customHeight="1" x14ac:dyDescent="0.2">
      <c r="B26" s="23"/>
      <c r="D26" s="24" t="s">
        <v>37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03">
        <f>ROUND(AG54,2)</f>
        <v>0</v>
      </c>
      <c r="AL26" s="204"/>
      <c r="AM26" s="204"/>
      <c r="AN26" s="204"/>
      <c r="AO26" s="204"/>
      <c r="AR26" s="23"/>
      <c r="BE26" s="196"/>
    </row>
    <row r="27" spans="2:71" s="1" customFormat="1" ht="6.9" customHeight="1" x14ac:dyDescent="0.2">
      <c r="B27" s="23"/>
      <c r="AR27" s="23"/>
      <c r="BE27" s="196"/>
    </row>
    <row r="28" spans="2:71" s="1" customFormat="1" ht="13.2" x14ac:dyDescent="0.2">
      <c r="B28" s="23"/>
      <c r="L28" s="205" t="s">
        <v>38</v>
      </c>
      <c r="M28" s="205"/>
      <c r="N28" s="205"/>
      <c r="O28" s="205"/>
      <c r="P28" s="205"/>
      <c r="W28" s="205" t="s">
        <v>39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40</v>
      </c>
      <c r="AL28" s="205"/>
      <c r="AM28" s="205"/>
      <c r="AN28" s="205"/>
      <c r="AO28" s="205"/>
      <c r="AR28" s="23"/>
      <c r="BE28" s="196"/>
    </row>
    <row r="29" spans="2:71" s="2" customFormat="1" ht="14.4" customHeight="1" x14ac:dyDescent="0.2">
      <c r="B29" s="26"/>
      <c r="D29" s="19" t="s">
        <v>41</v>
      </c>
      <c r="F29" s="19" t="s">
        <v>42</v>
      </c>
      <c r="L29" s="190">
        <v>0.21</v>
      </c>
      <c r="M29" s="189"/>
      <c r="N29" s="189"/>
      <c r="O29" s="189"/>
      <c r="P29" s="189"/>
      <c r="W29" s="188">
        <f>ROUND(AZ54,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ROUND(AV54, 2)</f>
        <v>0</v>
      </c>
      <c r="AL29" s="189"/>
      <c r="AM29" s="189"/>
      <c r="AN29" s="189"/>
      <c r="AO29" s="189"/>
      <c r="AR29" s="26"/>
      <c r="BE29" s="197"/>
    </row>
    <row r="30" spans="2:71" s="2" customFormat="1" ht="14.4" customHeight="1" x14ac:dyDescent="0.2">
      <c r="B30" s="26"/>
      <c r="F30" s="19" t="s">
        <v>43</v>
      </c>
      <c r="L30" s="190">
        <v>0.12</v>
      </c>
      <c r="M30" s="189"/>
      <c r="N30" s="189"/>
      <c r="O30" s="189"/>
      <c r="P30" s="189"/>
      <c r="W30" s="188">
        <f>ROUND(BA54,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ROUND(AW54, 2)</f>
        <v>0</v>
      </c>
      <c r="AL30" s="189"/>
      <c r="AM30" s="189"/>
      <c r="AN30" s="189"/>
      <c r="AO30" s="189"/>
      <c r="AR30" s="26"/>
      <c r="BE30" s="197"/>
    </row>
    <row r="31" spans="2:71" s="2" customFormat="1" ht="14.4" hidden="1" customHeight="1" x14ac:dyDescent="0.2">
      <c r="B31" s="26"/>
      <c r="F31" s="19" t="s">
        <v>44</v>
      </c>
      <c r="L31" s="190">
        <v>0.21</v>
      </c>
      <c r="M31" s="189"/>
      <c r="N31" s="189"/>
      <c r="O31" s="189"/>
      <c r="P31" s="189"/>
      <c r="W31" s="188">
        <f>ROUND(BB54,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26"/>
      <c r="BE31" s="197"/>
    </row>
    <row r="32" spans="2:71" s="2" customFormat="1" ht="14.4" hidden="1" customHeight="1" x14ac:dyDescent="0.2">
      <c r="B32" s="26"/>
      <c r="F32" s="19" t="s">
        <v>45</v>
      </c>
      <c r="L32" s="190">
        <v>0.12</v>
      </c>
      <c r="M32" s="189"/>
      <c r="N32" s="189"/>
      <c r="O32" s="189"/>
      <c r="P32" s="189"/>
      <c r="W32" s="188">
        <f>ROUND(BC54,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26"/>
      <c r="BE32" s="197"/>
    </row>
    <row r="33" spans="2:44" s="2" customFormat="1" ht="14.4" hidden="1" customHeight="1" x14ac:dyDescent="0.2">
      <c r="B33" s="26"/>
      <c r="F33" s="19" t="s">
        <v>46</v>
      </c>
      <c r="L33" s="190">
        <v>0</v>
      </c>
      <c r="M33" s="189"/>
      <c r="N33" s="189"/>
      <c r="O33" s="189"/>
      <c r="P33" s="189"/>
      <c r="W33" s="188">
        <f>ROUND(BD54,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26"/>
    </row>
    <row r="34" spans="2:44" s="1" customFormat="1" ht="6.9" customHeight="1" x14ac:dyDescent="0.2">
      <c r="B34" s="23"/>
      <c r="AR34" s="23"/>
    </row>
    <row r="35" spans="2:44" s="1" customFormat="1" ht="25.95" customHeight="1" x14ac:dyDescent="0.2">
      <c r="B35" s="23"/>
      <c r="C35" s="27"/>
      <c r="D35" s="28" t="s">
        <v>47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48</v>
      </c>
      <c r="U35" s="29"/>
      <c r="V35" s="29"/>
      <c r="W35" s="29"/>
      <c r="X35" s="191" t="s">
        <v>49</v>
      </c>
      <c r="Y35" s="192"/>
      <c r="Z35" s="192"/>
      <c r="AA35" s="192"/>
      <c r="AB35" s="192"/>
      <c r="AC35" s="29"/>
      <c r="AD35" s="29"/>
      <c r="AE35" s="29"/>
      <c r="AF35" s="29"/>
      <c r="AG35" s="29"/>
      <c r="AH35" s="29"/>
      <c r="AI35" s="29"/>
      <c r="AJ35" s="29"/>
      <c r="AK35" s="193">
        <f>SUM(AK26:AK33)</f>
        <v>0</v>
      </c>
      <c r="AL35" s="192"/>
      <c r="AM35" s="192"/>
      <c r="AN35" s="192"/>
      <c r="AO35" s="194"/>
      <c r="AP35" s="27"/>
      <c r="AQ35" s="27"/>
      <c r="AR35" s="23"/>
    </row>
    <row r="36" spans="2:44" s="1" customFormat="1" ht="6.9" customHeight="1" x14ac:dyDescent="0.2">
      <c r="B36" s="23"/>
      <c r="AR36" s="23"/>
    </row>
    <row r="37" spans="2:44" s="1" customFormat="1" ht="6.9" customHeight="1" x14ac:dyDescent="0.2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23"/>
    </row>
    <row r="41" spans="2:44" s="1" customFormat="1" ht="6.9" customHeight="1" x14ac:dyDescent="0.2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23"/>
    </row>
    <row r="42" spans="2:44" s="1" customFormat="1" ht="24.9" customHeight="1" x14ac:dyDescent="0.2">
      <c r="B42" s="23"/>
      <c r="C42" s="13" t="s">
        <v>50</v>
      </c>
      <c r="AR42" s="23"/>
    </row>
    <row r="43" spans="2:44" s="1" customFormat="1" ht="6.9" customHeight="1" x14ac:dyDescent="0.2">
      <c r="B43" s="23"/>
      <c r="AR43" s="23"/>
    </row>
    <row r="44" spans="2:44" s="3" customFormat="1" ht="12" customHeight="1" x14ac:dyDescent="0.2">
      <c r="B44" s="35"/>
      <c r="C44" s="19" t="s">
        <v>14</v>
      </c>
      <c r="L44" s="3" t="str">
        <f>K5</f>
        <v>231201-G</v>
      </c>
      <c r="AR44" s="35"/>
    </row>
    <row r="45" spans="2:44" s="4" customFormat="1" ht="36.9" customHeight="1" x14ac:dyDescent="0.2">
      <c r="B45" s="36"/>
      <c r="C45" s="37" t="s">
        <v>17</v>
      </c>
      <c r="L45" s="179" t="str">
        <f>K6</f>
        <v>Snizeni energeticke narocnosti skolni kuchyne SOS a SOU Vocelova</v>
      </c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R45" s="36"/>
    </row>
    <row r="46" spans="2:44" s="1" customFormat="1" ht="6.9" customHeight="1" x14ac:dyDescent="0.2">
      <c r="B46" s="23"/>
      <c r="AR46" s="23"/>
    </row>
    <row r="47" spans="2:44" s="1" customFormat="1" ht="12" customHeight="1" x14ac:dyDescent="0.2">
      <c r="B47" s="23"/>
      <c r="C47" s="19" t="s">
        <v>21</v>
      </c>
      <c r="L47" s="38" t="str">
        <f>IF(K8="","",K8)</f>
        <v xml:space="preserve">Střední odborná škola a Střední odborné učiliště, </v>
      </c>
      <c r="AI47" s="19" t="s">
        <v>23</v>
      </c>
      <c r="AM47" s="181" t="str">
        <f>IF(AN8= "","",AN8)</f>
        <v>7. 11. 2025</v>
      </c>
      <c r="AN47" s="181"/>
      <c r="AR47" s="23"/>
    </row>
    <row r="48" spans="2:44" s="1" customFormat="1" ht="6.9" customHeight="1" x14ac:dyDescent="0.2">
      <c r="B48" s="23"/>
      <c r="AR48" s="23"/>
    </row>
    <row r="49" spans="1:91" s="1" customFormat="1" ht="15.15" customHeight="1" x14ac:dyDescent="0.2">
      <c r="B49" s="23"/>
      <c r="C49" s="19" t="s">
        <v>25</v>
      </c>
      <c r="L49" s="3" t="str">
        <f>IF(E11= "","",E11)</f>
        <v xml:space="preserve">Střední odborná škola a Střední odborné učiliště, </v>
      </c>
      <c r="AI49" s="19" t="s">
        <v>30</v>
      </c>
      <c r="AM49" s="182" t="str">
        <f>IF(E17="","",E17)</f>
        <v>Proxion s.r.o.</v>
      </c>
      <c r="AN49" s="183"/>
      <c r="AO49" s="183"/>
      <c r="AP49" s="183"/>
      <c r="AR49" s="23"/>
      <c r="AS49" s="184" t="s">
        <v>51</v>
      </c>
      <c r="AT49" s="185"/>
      <c r="AU49" s="39"/>
      <c r="AV49" s="39"/>
      <c r="AW49" s="39"/>
      <c r="AX49" s="39"/>
      <c r="AY49" s="39"/>
      <c r="AZ49" s="39"/>
      <c r="BA49" s="39"/>
      <c r="BB49" s="39"/>
      <c r="BC49" s="39"/>
      <c r="BD49" s="40"/>
    </row>
    <row r="50" spans="1:91" s="1" customFormat="1" ht="15.15" customHeight="1" x14ac:dyDescent="0.2">
      <c r="B50" s="23"/>
      <c r="C50" s="19" t="s">
        <v>28</v>
      </c>
      <c r="L50" s="3" t="str">
        <f>IF(E14= "Vyplň údaj","",E14)</f>
        <v/>
      </c>
      <c r="AI50" s="19" t="s">
        <v>33</v>
      </c>
      <c r="AM50" s="182" t="str">
        <f>IF(E20="","",E20)</f>
        <v xml:space="preserve"> </v>
      </c>
      <c r="AN50" s="183"/>
      <c r="AO50" s="183"/>
      <c r="AP50" s="183"/>
      <c r="AR50" s="23"/>
      <c r="AS50" s="186"/>
      <c r="AT50" s="187"/>
      <c r="BD50" s="41"/>
    </row>
    <row r="51" spans="1:91" s="1" customFormat="1" ht="10.95" customHeight="1" x14ac:dyDescent="0.2">
      <c r="B51" s="23"/>
      <c r="AR51" s="23"/>
      <c r="AS51" s="186"/>
      <c r="AT51" s="187"/>
      <c r="BD51" s="41"/>
    </row>
    <row r="52" spans="1:91" s="1" customFormat="1" ht="29.25" customHeight="1" x14ac:dyDescent="0.2">
      <c r="B52" s="23"/>
      <c r="C52" s="175" t="s">
        <v>52</v>
      </c>
      <c r="D52" s="176"/>
      <c r="E52" s="176"/>
      <c r="F52" s="176"/>
      <c r="G52" s="176"/>
      <c r="H52" s="42"/>
      <c r="I52" s="177" t="s">
        <v>53</v>
      </c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8" t="s">
        <v>54</v>
      </c>
      <c r="AH52" s="176"/>
      <c r="AI52" s="176"/>
      <c r="AJ52" s="176"/>
      <c r="AK52" s="176"/>
      <c r="AL52" s="176"/>
      <c r="AM52" s="176"/>
      <c r="AN52" s="177" t="s">
        <v>55</v>
      </c>
      <c r="AO52" s="176"/>
      <c r="AP52" s="176"/>
      <c r="AQ52" s="43" t="s">
        <v>56</v>
      </c>
      <c r="AR52" s="23"/>
      <c r="AS52" s="44" t="s">
        <v>57</v>
      </c>
      <c r="AT52" s="45" t="s">
        <v>58</v>
      </c>
      <c r="AU52" s="45" t="s">
        <v>59</v>
      </c>
      <c r="AV52" s="45" t="s">
        <v>60</v>
      </c>
      <c r="AW52" s="45" t="s">
        <v>61</v>
      </c>
      <c r="AX52" s="45" t="s">
        <v>62</v>
      </c>
      <c r="AY52" s="45" t="s">
        <v>63</v>
      </c>
      <c r="AZ52" s="45" t="s">
        <v>64</v>
      </c>
      <c r="BA52" s="45" t="s">
        <v>65</v>
      </c>
      <c r="BB52" s="45" t="s">
        <v>66</v>
      </c>
      <c r="BC52" s="45" t="s">
        <v>67</v>
      </c>
      <c r="BD52" s="46" t="s">
        <v>68</v>
      </c>
    </row>
    <row r="53" spans="1:91" s="1" customFormat="1" ht="10.95" customHeight="1" x14ac:dyDescent="0.2">
      <c r="B53" s="23"/>
      <c r="AR53" s="23"/>
      <c r="AS53" s="47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40"/>
    </row>
    <row r="54" spans="1:91" s="5" customFormat="1" ht="32.4" customHeight="1" x14ac:dyDescent="0.2">
      <c r="B54" s="48"/>
      <c r="C54" s="49" t="s">
        <v>69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173">
        <f>ROUND(SUM(AG55:AG56),2)</f>
        <v>0</v>
      </c>
      <c r="AH54" s="173"/>
      <c r="AI54" s="173"/>
      <c r="AJ54" s="173"/>
      <c r="AK54" s="173"/>
      <c r="AL54" s="173"/>
      <c r="AM54" s="173"/>
      <c r="AN54" s="174">
        <f>SUM(AG54,AT54)</f>
        <v>0</v>
      </c>
      <c r="AO54" s="174"/>
      <c r="AP54" s="174"/>
      <c r="AQ54" s="51" t="s">
        <v>3</v>
      </c>
      <c r="AR54" s="48"/>
      <c r="AS54" s="52">
        <f>ROUND(SUM(AS55:AS56),2)</f>
        <v>0</v>
      </c>
      <c r="AT54" s="53">
        <f>ROUND(SUM(AV54:AW54),2)</f>
        <v>0</v>
      </c>
      <c r="AU54" s="54">
        <f>ROUND(SUM(AU55:AU56),5)</f>
        <v>0</v>
      </c>
      <c r="AV54" s="53">
        <f>ROUND(AZ54*L29,2)</f>
        <v>0</v>
      </c>
      <c r="AW54" s="53">
        <f>ROUND(BA54*L30,2)</f>
        <v>0</v>
      </c>
      <c r="AX54" s="53">
        <f>ROUND(BB54*L29,2)</f>
        <v>0</v>
      </c>
      <c r="AY54" s="53">
        <f>ROUND(BC54*L30,2)</f>
        <v>0</v>
      </c>
      <c r="AZ54" s="53">
        <f>ROUND(SUM(AZ55:AZ56),2)</f>
        <v>0</v>
      </c>
      <c r="BA54" s="53">
        <f>ROUND(SUM(BA55:BA56),2)</f>
        <v>0</v>
      </c>
      <c r="BB54" s="53">
        <f>ROUND(SUM(BB55:BB56),2)</f>
        <v>0</v>
      </c>
      <c r="BC54" s="53">
        <f>ROUND(SUM(BC55:BC56),2)</f>
        <v>0</v>
      </c>
      <c r="BD54" s="55">
        <f>ROUND(SUM(BD55:BD56),2)</f>
        <v>0</v>
      </c>
      <c r="BS54" s="56" t="s">
        <v>70</v>
      </c>
      <c r="BT54" s="56" t="s">
        <v>71</v>
      </c>
      <c r="BU54" s="57" t="s">
        <v>72</v>
      </c>
      <c r="BV54" s="56" t="s">
        <v>73</v>
      </c>
      <c r="BW54" s="56" t="s">
        <v>5</v>
      </c>
      <c r="BX54" s="56" t="s">
        <v>74</v>
      </c>
      <c r="CL54" s="56" t="s">
        <v>3</v>
      </c>
    </row>
    <row r="55" spans="1:91" s="6" customFormat="1" ht="24.75" customHeight="1" x14ac:dyDescent="0.2">
      <c r="A55" s="58" t="s">
        <v>75</v>
      </c>
      <c r="B55" s="59"/>
      <c r="C55" s="60"/>
      <c r="D55" s="172" t="s">
        <v>76</v>
      </c>
      <c r="E55" s="172"/>
      <c r="F55" s="172"/>
      <c r="G55" s="172"/>
      <c r="H55" s="172"/>
      <c r="I55" s="61"/>
      <c r="J55" s="172" t="s">
        <v>77</v>
      </c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0">
        <f>'SO.01.01.U - Gastrotechno...'!F326</f>
        <v>0</v>
      </c>
      <c r="AH55" s="171"/>
      <c r="AI55" s="171"/>
      <c r="AJ55" s="171"/>
      <c r="AK55" s="171"/>
      <c r="AL55" s="171"/>
      <c r="AM55" s="171"/>
      <c r="AN55" s="170">
        <f>SUM(AG55,AT55)</f>
        <v>0</v>
      </c>
      <c r="AO55" s="171"/>
      <c r="AP55" s="171"/>
      <c r="AQ55" s="62" t="s">
        <v>78</v>
      </c>
      <c r="AR55" s="59"/>
      <c r="AS55" s="63">
        <v>0</v>
      </c>
      <c r="AT55" s="64">
        <f>ROUND(SUM(AV55:AW55),2)</f>
        <v>0</v>
      </c>
      <c r="AU55" s="65">
        <v>0</v>
      </c>
      <c r="AV55" s="64">
        <f>'SO.01.01.U - Gastrotechno...'!F327</f>
        <v>0</v>
      </c>
      <c r="AW55" s="64">
        <v>0</v>
      </c>
      <c r="AX55" s="64">
        <v>0</v>
      </c>
      <c r="AY55" s="64">
        <v>0</v>
      </c>
      <c r="AZ55" s="64">
        <f>'SO.01.01.U - Gastrotechno...'!F326</f>
        <v>0</v>
      </c>
      <c r="BA55" s="64">
        <v>0</v>
      </c>
      <c r="BB55" s="64">
        <v>0</v>
      </c>
      <c r="BC55" s="64">
        <v>0</v>
      </c>
      <c r="BD55" s="66">
        <v>0</v>
      </c>
      <c r="BT55" s="67" t="s">
        <v>79</v>
      </c>
      <c r="BV55" s="67" t="s">
        <v>73</v>
      </c>
      <c r="BW55" s="67" t="s">
        <v>80</v>
      </c>
      <c r="BX55" s="67" t="s">
        <v>5</v>
      </c>
      <c r="CL55" s="67" t="s">
        <v>3</v>
      </c>
      <c r="CM55" s="67" t="s">
        <v>81</v>
      </c>
    </row>
    <row r="56" spans="1:91" s="6" customFormat="1" ht="24.75" customHeight="1" x14ac:dyDescent="0.2">
      <c r="A56" s="58" t="s">
        <v>75</v>
      </c>
      <c r="B56" s="59"/>
      <c r="C56" s="60"/>
      <c r="D56" s="172" t="s">
        <v>82</v>
      </c>
      <c r="E56" s="172"/>
      <c r="F56" s="172"/>
      <c r="G56" s="172"/>
      <c r="H56" s="172"/>
      <c r="I56" s="61"/>
      <c r="J56" s="172" t="s">
        <v>83</v>
      </c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0">
        <f>'SO.01.01.NEU - Gastrotech...'!F163</f>
        <v>0</v>
      </c>
      <c r="AH56" s="171"/>
      <c r="AI56" s="171"/>
      <c r="AJ56" s="171"/>
      <c r="AK56" s="171"/>
      <c r="AL56" s="171"/>
      <c r="AM56" s="171"/>
      <c r="AN56" s="170">
        <f>SUM(AG56,AT56)</f>
        <v>0</v>
      </c>
      <c r="AO56" s="171"/>
      <c r="AP56" s="171"/>
      <c r="AQ56" s="62" t="s">
        <v>78</v>
      </c>
      <c r="AR56" s="59"/>
      <c r="AS56" s="68">
        <v>0</v>
      </c>
      <c r="AT56" s="69">
        <f>ROUND(SUM(AV56:AW56),2)</f>
        <v>0</v>
      </c>
      <c r="AU56" s="70">
        <v>0</v>
      </c>
      <c r="AV56" s="69">
        <f>'SO.01.01.NEU - Gastrotech...'!F164</f>
        <v>0</v>
      </c>
      <c r="AW56" s="69">
        <v>0</v>
      </c>
      <c r="AX56" s="69">
        <v>0</v>
      </c>
      <c r="AY56" s="69">
        <v>0</v>
      </c>
      <c r="AZ56" s="69">
        <f>'SO.01.01.NEU - Gastrotech...'!F163</f>
        <v>0</v>
      </c>
      <c r="BA56" s="69">
        <v>0</v>
      </c>
      <c r="BB56" s="69">
        <v>0</v>
      </c>
      <c r="BC56" s="69">
        <v>0</v>
      </c>
      <c r="BD56" s="71">
        <v>0</v>
      </c>
      <c r="BT56" s="67" t="s">
        <v>79</v>
      </c>
      <c r="BV56" s="67" t="s">
        <v>73</v>
      </c>
      <c r="BW56" s="67" t="s">
        <v>84</v>
      </c>
      <c r="BX56" s="67" t="s">
        <v>5</v>
      </c>
      <c r="CL56" s="67" t="s">
        <v>3</v>
      </c>
      <c r="CM56" s="67" t="s">
        <v>81</v>
      </c>
    </row>
    <row r="57" spans="1:91" s="1" customFormat="1" ht="30" customHeight="1" x14ac:dyDescent="0.2">
      <c r="B57" s="23"/>
      <c r="AR57" s="23"/>
    </row>
    <row r="58" spans="1:91" s="1" customFormat="1" ht="6.9" customHeight="1" x14ac:dyDescent="0.2"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23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SO.01.01.U - Gastrotechno...'!C2" display="/" xr:uid="{00000000-0004-0000-0000-000000000000}"/>
    <hyperlink ref="A56" location="'SO.01.01.NEU - Gastrotech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5E225-4C59-4315-9D59-1094423F8343}">
  <dimension ref="A1:S348"/>
  <sheetViews>
    <sheetView topLeftCell="A299" workbookViewId="0">
      <selection activeCell="E318" sqref="E318:E321"/>
    </sheetView>
  </sheetViews>
  <sheetFormatPr defaultRowHeight="12.6" x14ac:dyDescent="0.25"/>
  <cols>
    <col min="1" max="1" width="9.28515625" style="157"/>
    <col min="2" max="2" width="68" style="157" customWidth="1"/>
    <col min="3" max="4" width="9.28515625" style="157"/>
    <col min="5" max="5" width="15.28515625" style="157" customWidth="1"/>
    <col min="6" max="6" width="14" style="157" bestFit="1" customWidth="1"/>
    <col min="7" max="257" width="9.28515625" style="157"/>
    <col min="258" max="258" width="68" style="157" customWidth="1"/>
    <col min="259" max="260" width="9.28515625" style="157"/>
    <col min="261" max="261" width="15.28515625" style="157" customWidth="1"/>
    <col min="262" max="262" width="14" style="157" bestFit="1" customWidth="1"/>
    <col min="263" max="513" width="9.28515625" style="157"/>
    <col min="514" max="514" width="68" style="157" customWidth="1"/>
    <col min="515" max="516" width="9.28515625" style="157"/>
    <col min="517" max="517" width="15.28515625" style="157" customWidth="1"/>
    <col min="518" max="518" width="14" style="157" bestFit="1" customWidth="1"/>
    <col min="519" max="769" width="9.28515625" style="157"/>
    <col min="770" max="770" width="68" style="157" customWidth="1"/>
    <col min="771" max="772" width="9.28515625" style="157"/>
    <col min="773" max="773" width="15.28515625" style="157" customWidth="1"/>
    <col min="774" max="774" width="14" style="157" bestFit="1" customWidth="1"/>
    <col min="775" max="1025" width="9.28515625" style="157"/>
    <col min="1026" max="1026" width="68" style="157" customWidth="1"/>
    <col min="1027" max="1028" width="9.28515625" style="157"/>
    <col min="1029" max="1029" width="15.28515625" style="157" customWidth="1"/>
    <col min="1030" max="1030" width="14" style="157" bestFit="1" customWidth="1"/>
    <col min="1031" max="1281" width="9.28515625" style="157"/>
    <col min="1282" max="1282" width="68" style="157" customWidth="1"/>
    <col min="1283" max="1284" width="9.28515625" style="157"/>
    <col min="1285" max="1285" width="15.28515625" style="157" customWidth="1"/>
    <col min="1286" max="1286" width="14" style="157" bestFit="1" customWidth="1"/>
    <col min="1287" max="1537" width="9.28515625" style="157"/>
    <col min="1538" max="1538" width="68" style="157" customWidth="1"/>
    <col min="1539" max="1540" width="9.28515625" style="157"/>
    <col min="1541" max="1541" width="15.28515625" style="157" customWidth="1"/>
    <col min="1542" max="1542" width="14" style="157" bestFit="1" customWidth="1"/>
    <col min="1543" max="1793" width="9.28515625" style="157"/>
    <col min="1794" max="1794" width="68" style="157" customWidth="1"/>
    <col min="1795" max="1796" width="9.28515625" style="157"/>
    <col min="1797" max="1797" width="15.28515625" style="157" customWidth="1"/>
    <col min="1798" max="1798" width="14" style="157" bestFit="1" customWidth="1"/>
    <col min="1799" max="2049" width="9.28515625" style="157"/>
    <col min="2050" max="2050" width="68" style="157" customWidth="1"/>
    <col min="2051" max="2052" width="9.28515625" style="157"/>
    <col min="2053" max="2053" width="15.28515625" style="157" customWidth="1"/>
    <col min="2054" max="2054" width="14" style="157" bestFit="1" customWidth="1"/>
    <col min="2055" max="2305" width="9.28515625" style="157"/>
    <col min="2306" max="2306" width="68" style="157" customWidth="1"/>
    <col min="2307" max="2308" width="9.28515625" style="157"/>
    <col min="2309" max="2309" width="15.28515625" style="157" customWidth="1"/>
    <col min="2310" max="2310" width="14" style="157" bestFit="1" customWidth="1"/>
    <col min="2311" max="2561" width="9.28515625" style="157"/>
    <col min="2562" max="2562" width="68" style="157" customWidth="1"/>
    <col min="2563" max="2564" width="9.28515625" style="157"/>
    <col min="2565" max="2565" width="15.28515625" style="157" customWidth="1"/>
    <col min="2566" max="2566" width="14" style="157" bestFit="1" customWidth="1"/>
    <col min="2567" max="2817" width="9.28515625" style="157"/>
    <col min="2818" max="2818" width="68" style="157" customWidth="1"/>
    <col min="2819" max="2820" width="9.28515625" style="157"/>
    <col min="2821" max="2821" width="15.28515625" style="157" customWidth="1"/>
    <col min="2822" max="2822" width="14" style="157" bestFit="1" customWidth="1"/>
    <col min="2823" max="3073" width="9.28515625" style="157"/>
    <col min="3074" max="3074" width="68" style="157" customWidth="1"/>
    <col min="3075" max="3076" width="9.28515625" style="157"/>
    <col min="3077" max="3077" width="15.28515625" style="157" customWidth="1"/>
    <col min="3078" max="3078" width="14" style="157" bestFit="1" customWidth="1"/>
    <col min="3079" max="3329" width="9.28515625" style="157"/>
    <col min="3330" max="3330" width="68" style="157" customWidth="1"/>
    <col min="3331" max="3332" width="9.28515625" style="157"/>
    <col min="3333" max="3333" width="15.28515625" style="157" customWidth="1"/>
    <col min="3334" max="3334" width="14" style="157" bestFit="1" customWidth="1"/>
    <col min="3335" max="3585" width="9.28515625" style="157"/>
    <col min="3586" max="3586" width="68" style="157" customWidth="1"/>
    <col min="3587" max="3588" width="9.28515625" style="157"/>
    <col min="3589" max="3589" width="15.28515625" style="157" customWidth="1"/>
    <col min="3590" max="3590" width="14" style="157" bestFit="1" customWidth="1"/>
    <col min="3591" max="3841" width="9.28515625" style="157"/>
    <col min="3842" max="3842" width="68" style="157" customWidth="1"/>
    <col min="3843" max="3844" width="9.28515625" style="157"/>
    <col min="3845" max="3845" width="15.28515625" style="157" customWidth="1"/>
    <col min="3846" max="3846" width="14" style="157" bestFit="1" customWidth="1"/>
    <col min="3847" max="4097" width="9.28515625" style="157"/>
    <col min="4098" max="4098" width="68" style="157" customWidth="1"/>
    <col min="4099" max="4100" width="9.28515625" style="157"/>
    <col min="4101" max="4101" width="15.28515625" style="157" customWidth="1"/>
    <col min="4102" max="4102" width="14" style="157" bestFit="1" customWidth="1"/>
    <col min="4103" max="4353" width="9.28515625" style="157"/>
    <col min="4354" max="4354" width="68" style="157" customWidth="1"/>
    <col min="4355" max="4356" width="9.28515625" style="157"/>
    <col min="4357" max="4357" width="15.28515625" style="157" customWidth="1"/>
    <col min="4358" max="4358" width="14" style="157" bestFit="1" customWidth="1"/>
    <col min="4359" max="4609" width="9.28515625" style="157"/>
    <col min="4610" max="4610" width="68" style="157" customWidth="1"/>
    <col min="4611" max="4612" width="9.28515625" style="157"/>
    <col min="4613" max="4613" width="15.28515625" style="157" customWidth="1"/>
    <col min="4614" max="4614" width="14" style="157" bestFit="1" customWidth="1"/>
    <col min="4615" max="4865" width="9.28515625" style="157"/>
    <col min="4866" max="4866" width="68" style="157" customWidth="1"/>
    <col min="4867" max="4868" width="9.28515625" style="157"/>
    <col min="4869" max="4869" width="15.28515625" style="157" customWidth="1"/>
    <col min="4870" max="4870" width="14" style="157" bestFit="1" customWidth="1"/>
    <col min="4871" max="5121" width="9.28515625" style="157"/>
    <col min="5122" max="5122" width="68" style="157" customWidth="1"/>
    <col min="5123" max="5124" width="9.28515625" style="157"/>
    <col min="5125" max="5125" width="15.28515625" style="157" customWidth="1"/>
    <col min="5126" max="5126" width="14" style="157" bestFit="1" customWidth="1"/>
    <col min="5127" max="5377" width="9.28515625" style="157"/>
    <col min="5378" max="5378" width="68" style="157" customWidth="1"/>
    <col min="5379" max="5380" width="9.28515625" style="157"/>
    <col min="5381" max="5381" width="15.28515625" style="157" customWidth="1"/>
    <col min="5382" max="5382" width="14" style="157" bestFit="1" customWidth="1"/>
    <col min="5383" max="5633" width="9.28515625" style="157"/>
    <col min="5634" max="5634" width="68" style="157" customWidth="1"/>
    <col min="5635" max="5636" width="9.28515625" style="157"/>
    <col min="5637" max="5637" width="15.28515625" style="157" customWidth="1"/>
    <col min="5638" max="5638" width="14" style="157" bestFit="1" customWidth="1"/>
    <col min="5639" max="5889" width="9.28515625" style="157"/>
    <col min="5890" max="5890" width="68" style="157" customWidth="1"/>
    <col min="5891" max="5892" width="9.28515625" style="157"/>
    <col min="5893" max="5893" width="15.28515625" style="157" customWidth="1"/>
    <col min="5894" max="5894" width="14" style="157" bestFit="1" customWidth="1"/>
    <col min="5895" max="6145" width="9.28515625" style="157"/>
    <col min="6146" max="6146" width="68" style="157" customWidth="1"/>
    <col min="6147" max="6148" width="9.28515625" style="157"/>
    <col min="6149" max="6149" width="15.28515625" style="157" customWidth="1"/>
    <col min="6150" max="6150" width="14" style="157" bestFit="1" customWidth="1"/>
    <col min="6151" max="6401" width="9.28515625" style="157"/>
    <col min="6402" max="6402" width="68" style="157" customWidth="1"/>
    <col min="6403" max="6404" width="9.28515625" style="157"/>
    <col min="6405" max="6405" width="15.28515625" style="157" customWidth="1"/>
    <col min="6406" max="6406" width="14" style="157" bestFit="1" customWidth="1"/>
    <col min="6407" max="6657" width="9.28515625" style="157"/>
    <col min="6658" max="6658" width="68" style="157" customWidth="1"/>
    <col min="6659" max="6660" width="9.28515625" style="157"/>
    <col min="6661" max="6661" width="15.28515625" style="157" customWidth="1"/>
    <col min="6662" max="6662" width="14" style="157" bestFit="1" customWidth="1"/>
    <col min="6663" max="6913" width="9.28515625" style="157"/>
    <col min="6914" max="6914" width="68" style="157" customWidth="1"/>
    <col min="6915" max="6916" width="9.28515625" style="157"/>
    <col min="6917" max="6917" width="15.28515625" style="157" customWidth="1"/>
    <col min="6918" max="6918" width="14" style="157" bestFit="1" customWidth="1"/>
    <col min="6919" max="7169" width="9.28515625" style="157"/>
    <col min="7170" max="7170" width="68" style="157" customWidth="1"/>
    <col min="7171" max="7172" width="9.28515625" style="157"/>
    <col min="7173" max="7173" width="15.28515625" style="157" customWidth="1"/>
    <col min="7174" max="7174" width="14" style="157" bestFit="1" customWidth="1"/>
    <col min="7175" max="7425" width="9.28515625" style="157"/>
    <col min="7426" max="7426" width="68" style="157" customWidth="1"/>
    <col min="7427" max="7428" width="9.28515625" style="157"/>
    <col min="7429" max="7429" width="15.28515625" style="157" customWidth="1"/>
    <col min="7430" max="7430" width="14" style="157" bestFit="1" customWidth="1"/>
    <col min="7431" max="7681" width="9.28515625" style="157"/>
    <col min="7682" max="7682" width="68" style="157" customWidth="1"/>
    <col min="7683" max="7684" width="9.28515625" style="157"/>
    <col min="7685" max="7685" width="15.28515625" style="157" customWidth="1"/>
    <col min="7686" max="7686" width="14" style="157" bestFit="1" customWidth="1"/>
    <col min="7687" max="7937" width="9.28515625" style="157"/>
    <col min="7938" max="7938" width="68" style="157" customWidth="1"/>
    <col min="7939" max="7940" width="9.28515625" style="157"/>
    <col min="7941" max="7941" width="15.28515625" style="157" customWidth="1"/>
    <col min="7942" max="7942" width="14" style="157" bestFit="1" customWidth="1"/>
    <col min="7943" max="8193" width="9.28515625" style="157"/>
    <col min="8194" max="8194" width="68" style="157" customWidth="1"/>
    <col min="8195" max="8196" width="9.28515625" style="157"/>
    <col min="8197" max="8197" width="15.28515625" style="157" customWidth="1"/>
    <col min="8198" max="8198" width="14" style="157" bestFit="1" customWidth="1"/>
    <col min="8199" max="8449" width="9.28515625" style="157"/>
    <col min="8450" max="8450" width="68" style="157" customWidth="1"/>
    <col min="8451" max="8452" width="9.28515625" style="157"/>
    <col min="8453" max="8453" width="15.28515625" style="157" customWidth="1"/>
    <col min="8454" max="8454" width="14" style="157" bestFit="1" customWidth="1"/>
    <col min="8455" max="8705" width="9.28515625" style="157"/>
    <col min="8706" max="8706" width="68" style="157" customWidth="1"/>
    <col min="8707" max="8708" width="9.28515625" style="157"/>
    <col min="8709" max="8709" width="15.28515625" style="157" customWidth="1"/>
    <col min="8710" max="8710" width="14" style="157" bestFit="1" customWidth="1"/>
    <col min="8711" max="8961" width="9.28515625" style="157"/>
    <col min="8962" max="8962" width="68" style="157" customWidth="1"/>
    <col min="8963" max="8964" width="9.28515625" style="157"/>
    <col min="8965" max="8965" width="15.28515625" style="157" customWidth="1"/>
    <col min="8966" max="8966" width="14" style="157" bestFit="1" customWidth="1"/>
    <col min="8967" max="9217" width="9.28515625" style="157"/>
    <col min="9218" max="9218" width="68" style="157" customWidth="1"/>
    <col min="9219" max="9220" width="9.28515625" style="157"/>
    <col min="9221" max="9221" width="15.28515625" style="157" customWidth="1"/>
    <col min="9222" max="9222" width="14" style="157" bestFit="1" customWidth="1"/>
    <col min="9223" max="9473" width="9.28515625" style="157"/>
    <col min="9474" max="9474" width="68" style="157" customWidth="1"/>
    <col min="9475" max="9476" width="9.28515625" style="157"/>
    <col min="9477" max="9477" width="15.28515625" style="157" customWidth="1"/>
    <col min="9478" max="9478" width="14" style="157" bestFit="1" customWidth="1"/>
    <col min="9479" max="9729" width="9.28515625" style="157"/>
    <col min="9730" max="9730" width="68" style="157" customWidth="1"/>
    <col min="9731" max="9732" width="9.28515625" style="157"/>
    <col min="9733" max="9733" width="15.28515625" style="157" customWidth="1"/>
    <col min="9734" max="9734" width="14" style="157" bestFit="1" customWidth="1"/>
    <col min="9735" max="9985" width="9.28515625" style="157"/>
    <col min="9986" max="9986" width="68" style="157" customWidth="1"/>
    <col min="9987" max="9988" width="9.28515625" style="157"/>
    <col min="9989" max="9989" width="15.28515625" style="157" customWidth="1"/>
    <col min="9990" max="9990" width="14" style="157" bestFit="1" customWidth="1"/>
    <col min="9991" max="10241" width="9.28515625" style="157"/>
    <col min="10242" max="10242" width="68" style="157" customWidth="1"/>
    <col min="10243" max="10244" width="9.28515625" style="157"/>
    <col min="10245" max="10245" width="15.28515625" style="157" customWidth="1"/>
    <col min="10246" max="10246" width="14" style="157" bestFit="1" customWidth="1"/>
    <col min="10247" max="10497" width="9.28515625" style="157"/>
    <col min="10498" max="10498" width="68" style="157" customWidth="1"/>
    <col min="10499" max="10500" width="9.28515625" style="157"/>
    <col min="10501" max="10501" width="15.28515625" style="157" customWidth="1"/>
    <col min="10502" max="10502" width="14" style="157" bestFit="1" customWidth="1"/>
    <col min="10503" max="10753" width="9.28515625" style="157"/>
    <col min="10754" max="10754" width="68" style="157" customWidth="1"/>
    <col min="10755" max="10756" width="9.28515625" style="157"/>
    <col min="10757" max="10757" width="15.28515625" style="157" customWidth="1"/>
    <col min="10758" max="10758" width="14" style="157" bestFit="1" customWidth="1"/>
    <col min="10759" max="11009" width="9.28515625" style="157"/>
    <col min="11010" max="11010" width="68" style="157" customWidth="1"/>
    <col min="11011" max="11012" width="9.28515625" style="157"/>
    <col min="11013" max="11013" width="15.28515625" style="157" customWidth="1"/>
    <col min="11014" max="11014" width="14" style="157" bestFit="1" customWidth="1"/>
    <col min="11015" max="11265" width="9.28515625" style="157"/>
    <col min="11266" max="11266" width="68" style="157" customWidth="1"/>
    <col min="11267" max="11268" width="9.28515625" style="157"/>
    <col min="11269" max="11269" width="15.28515625" style="157" customWidth="1"/>
    <col min="11270" max="11270" width="14" style="157" bestFit="1" customWidth="1"/>
    <col min="11271" max="11521" width="9.28515625" style="157"/>
    <col min="11522" max="11522" width="68" style="157" customWidth="1"/>
    <col min="11523" max="11524" width="9.28515625" style="157"/>
    <col min="11525" max="11525" width="15.28515625" style="157" customWidth="1"/>
    <col min="11526" max="11526" width="14" style="157" bestFit="1" customWidth="1"/>
    <col min="11527" max="11777" width="9.28515625" style="157"/>
    <col min="11778" max="11778" width="68" style="157" customWidth="1"/>
    <col min="11779" max="11780" width="9.28515625" style="157"/>
    <col min="11781" max="11781" width="15.28515625" style="157" customWidth="1"/>
    <col min="11782" max="11782" width="14" style="157" bestFit="1" customWidth="1"/>
    <col min="11783" max="12033" width="9.28515625" style="157"/>
    <col min="12034" max="12034" width="68" style="157" customWidth="1"/>
    <col min="12035" max="12036" width="9.28515625" style="157"/>
    <col min="12037" max="12037" width="15.28515625" style="157" customWidth="1"/>
    <col min="12038" max="12038" width="14" style="157" bestFit="1" customWidth="1"/>
    <col min="12039" max="12289" width="9.28515625" style="157"/>
    <col min="12290" max="12290" width="68" style="157" customWidth="1"/>
    <col min="12291" max="12292" width="9.28515625" style="157"/>
    <col min="12293" max="12293" width="15.28515625" style="157" customWidth="1"/>
    <col min="12294" max="12294" width="14" style="157" bestFit="1" customWidth="1"/>
    <col min="12295" max="12545" width="9.28515625" style="157"/>
    <col min="12546" max="12546" width="68" style="157" customWidth="1"/>
    <col min="12547" max="12548" width="9.28515625" style="157"/>
    <col min="12549" max="12549" width="15.28515625" style="157" customWidth="1"/>
    <col min="12550" max="12550" width="14" style="157" bestFit="1" customWidth="1"/>
    <col min="12551" max="12801" width="9.28515625" style="157"/>
    <col min="12802" max="12802" width="68" style="157" customWidth="1"/>
    <col min="12803" max="12804" width="9.28515625" style="157"/>
    <col min="12805" max="12805" width="15.28515625" style="157" customWidth="1"/>
    <col min="12806" max="12806" width="14" style="157" bestFit="1" customWidth="1"/>
    <col min="12807" max="13057" width="9.28515625" style="157"/>
    <col min="13058" max="13058" width="68" style="157" customWidth="1"/>
    <col min="13059" max="13060" width="9.28515625" style="157"/>
    <col min="13061" max="13061" width="15.28515625" style="157" customWidth="1"/>
    <col min="13062" max="13062" width="14" style="157" bestFit="1" customWidth="1"/>
    <col min="13063" max="13313" width="9.28515625" style="157"/>
    <col min="13314" max="13314" width="68" style="157" customWidth="1"/>
    <col min="13315" max="13316" width="9.28515625" style="157"/>
    <col min="13317" max="13317" width="15.28515625" style="157" customWidth="1"/>
    <col min="13318" max="13318" width="14" style="157" bestFit="1" customWidth="1"/>
    <col min="13319" max="13569" width="9.28515625" style="157"/>
    <col min="13570" max="13570" width="68" style="157" customWidth="1"/>
    <col min="13571" max="13572" width="9.28515625" style="157"/>
    <col min="13573" max="13573" width="15.28515625" style="157" customWidth="1"/>
    <col min="13574" max="13574" width="14" style="157" bestFit="1" customWidth="1"/>
    <col min="13575" max="13825" width="9.28515625" style="157"/>
    <col min="13826" max="13826" width="68" style="157" customWidth="1"/>
    <col min="13827" max="13828" width="9.28515625" style="157"/>
    <col min="13829" max="13829" width="15.28515625" style="157" customWidth="1"/>
    <col min="13830" max="13830" width="14" style="157" bestFit="1" customWidth="1"/>
    <col min="13831" max="14081" width="9.28515625" style="157"/>
    <col min="14082" max="14082" width="68" style="157" customWidth="1"/>
    <col min="14083" max="14084" width="9.28515625" style="157"/>
    <col min="14085" max="14085" width="15.28515625" style="157" customWidth="1"/>
    <col min="14086" max="14086" width="14" style="157" bestFit="1" customWidth="1"/>
    <col min="14087" max="14337" width="9.28515625" style="157"/>
    <col min="14338" max="14338" width="68" style="157" customWidth="1"/>
    <col min="14339" max="14340" width="9.28515625" style="157"/>
    <col min="14341" max="14341" width="15.28515625" style="157" customWidth="1"/>
    <col min="14342" max="14342" width="14" style="157" bestFit="1" customWidth="1"/>
    <col min="14343" max="14593" width="9.28515625" style="157"/>
    <col min="14594" max="14594" width="68" style="157" customWidth="1"/>
    <col min="14595" max="14596" width="9.28515625" style="157"/>
    <col min="14597" max="14597" width="15.28515625" style="157" customWidth="1"/>
    <col min="14598" max="14598" width="14" style="157" bestFit="1" customWidth="1"/>
    <col min="14599" max="14849" width="9.28515625" style="157"/>
    <col min="14850" max="14850" width="68" style="157" customWidth="1"/>
    <col min="14851" max="14852" width="9.28515625" style="157"/>
    <col min="14853" max="14853" width="15.28515625" style="157" customWidth="1"/>
    <col min="14854" max="14854" width="14" style="157" bestFit="1" customWidth="1"/>
    <col min="14855" max="15105" width="9.28515625" style="157"/>
    <col min="15106" max="15106" width="68" style="157" customWidth="1"/>
    <col min="15107" max="15108" width="9.28515625" style="157"/>
    <col min="15109" max="15109" width="15.28515625" style="157" customWidth="1"/>
    <col min="15110" max="15110" width="14" style="157" bestFit="1" customWidth="1"/>
    <col min="15111" max="15361" width="9.28515625" style="157"/>
    <col min="15362" max="15362" width="68" style="157" customWidth="1"/>
    <col min="15363" max="15364" width="9.28515625" style="157"/>
    <col min="15365" max="15365" width="15.28515625" style="157" customWidth="1"/>
    <col min="15366" max="15366" width="14" style="157" bestFit="1" customWidth="1"/>
    <col min="15367" max="15617" width="9.28515625" style="157"/>
    <col min="15618" max="15618" width="68" style="157" customWidth="1"/>
    <col min="15619" max="15620" width="9.28515625" style="157"/>
    <col min="15621" max="15621" width="15.28515625" style="157" customWidth="1"/>
    <col min="15622" max="15622" width="14" style="157" bestFit="1" customWidth="1"/>
    <col min="15623" max="15873" width="9.28515625" style="157"/>
    <col min="15874" max="15874" width="68" style="157" customWidth="1"/>
    <col min="15875" max="15876" width="9.28515625" style="157"/>
    <col min="15877" max="15877" width="15.28515625" style="157" customWidth="1"/>
    <col min="15878" max="15878" width="14" style="157" bestFit="1" customWidth="1"/>
    <col min="15879" max="16129" width="9.28515625" style="157"/>
    <col min="16130" max="16130" width="68" style="157" customWidth="1"/>
    <col min="16131" max="16132" width="9.28515625" style="157"/>
    <col min="16133" max="16133" width="15.28515625" style="157" customWidth="1"/>
    <col min="16134" max="16134" width="14" style="157" bestFit="1" customWidth="1"/>
    <col min="16135" max="16384" width="9.28515625" style="157"/>
  </cols>
  <sheetData>
    <row r="1" spans="1:19" x14ac:dyDescent="0.25">
      <c r="A1" s="157" t="s">
        <v>278</v>
      </c>
      <c r="B1" s="157" t="s">
        <v>279</v>
      </c>
      <c r="C1" s="157" t="s">
        <v>280</v>
      </c>
      <c r="D1" s="157" t="s">
        <v>87</v>
      </c>
      <c r="E1" s="157" t="s">
        <v>281</v>
      </c>
      <c r="F1" s="157" t="s">
        <v>282</v>
      </c>
      <c r="G1" s="157" t="s">
        <v>283</v>
      </c>
      <c r="H1" s="157" t="s">
        <v>284</v>
      </c>
      <c r="I1" s="157" t="s">
        <v>285</v>
      </c>
      <c r="J1" s="157" t="s">
        <v>286</v>
      </c>
      <c r="K1" s="157" t="s">
        <v>287</v>
      </c>
      <c r="L1" s="157" t="s">
        <v>288</v>
      </c>
      <c r="M1" s="157" t="s">
        <v>289</v>
      </c>
      <c r="N1" s="157" t="s">
        <v>290</v>
      </c>
      <c r="O1" s="157" t="s">
        <v>291</v>
      </c>
      <c r="P1" s="157" t="s">
        <v>292</v>
      </c>
      <c r="Q1" s="157" t="s">
        <v>293</v>
      </c>
      <c r="R1" s="157" t="s">
        <v>294</v>
      </c>
      <c r="S1" s="157" t="s">
        <v>295</v>
      </c>
    </row>
    <row r="2" spans="1:19" ht="33" customHeight="1" x14ac:dyDescent="0.3">
      <c r="B2" s="158" t="s">
        <v>296</v>
      </c>
    </row>
    <row r="3" spans="1:19" x14ac:dyDescent="0.25">
      <c r="B3" s="157" t="s">
        <v>297</v>
      </c>
    </row>
    <row r="4" spans="1:19" x14ac:dyDescent="0.25">
      <c r="B4" s="157" t="s">
        <v>298</v>
      </c>
    </row>
    <row r="5" spans="1:19" x14ac:dyDescent="0.25">
      <c r="B5" s="157" t="s">
        <v>299</v>
      </c>
    </row>
    <row r="6" spans="1:19" x14ac:dyDescent="0.25">
      <c r="B6" s="157" t="s">
        <v>300</v>
      </c>
    </row>
    <row r="7" spans="1:19" x14ac:dyDescent="0.25">
      <c r="B7" s="157" t="s">
        <v>301</v>
      </c>
    </row>
    <row r="8" spans="1:19" x14ac:dyDescent="0.25">
      <c r="B8" s="157" t="s">
        <v>302</v>
      </c>
    </row>
    <row r="9" spans="1:19" x14ac:dyDescent="0.25">
      <c r="B9" s="157" t="s">
        <v>303</v>
      </c>
    </row>
    <row r="11" spans="1:19" x14ac:dyDescent="0.25">
      <c r="B11" s="157" t="s">
        <v>304</v>
      </c>
    </row>
    <row r="12" spans="1:19" x14ac:dyDescent="0.25">
      <c r="B12" s="157" t="s">
        <v>305</v>
      </c>
    </row>
    <row r="13" spans="1:19" x14ac:dyDescent="0.25">
      <c r="B13" s="157" t="s">
        <v>306</v>
      </c>
    </row>
    <row r="17" spans="1:6" x14ac:dyDescent="0.25">
      <c r="A17" s="157" t="s">
        <v>307</v>
      </c>
    </row>
    <row r="18" spans="1:6" x14ac:dyDescent="0.25">
      <c r="A18" s="157" t="s">
        <v>308</v>
      </c>
    </row>
    <row r="21" spans="1:6" x14ac:dyDescent="0.25">
      <c r="A21" s="157" t="s">
        <v>309</v>
      </c>
    </row>
    <row r="25" spans="1:6" x14ac:dyDescent="0.25">
      <c r="A25" s="157" t="s">
        <v>310</v>
      </c>
    </row>
    <row r="29" spans="1:6" x14ac:dyDescent="0.25">
      <c r="A29" s="157" t="s">
        <v>311</v>
      </c>
      <c r="B29" s="157" t="s">
        <v>156</v>
      </c>
      <c r="C29" s="157" t="s">
        <v>88</v>
      </c>
      <c r="D29" s="157" t="s">
        <v>87</v>
      </c>
      <c r="E29" s="157" t="s">
        <v>312</v>
      </c>
      <c r="F29" s="157" t="s">
        <v>226</v>
      </c>
    </row>
    <row r="31" spans="1:6" x14ac:dyDescent="0.25">
      <c r="A31" s="159" t="s">
        <v>313</v>
      </c>
      <c r="B31" s="157" t="s">
        <v>314</v>
      </c>
    </row>
    <row r="32" spans="1:6" x14ac:dyDescent="0.25">
      <c r="A32" s="159"/>
      <c r="B32" s="157" t="s">
        <v>315</v>
      </c>
    </row>
    <row r="33" spans="1:6" x14ac:dyDescent="0.25">
      <c r="A33" s="159" t="s">
        <v>316</v>
      </c>
      <c r="B33" s="157" t="s">
        <v>317</v>
      </c>
      <c r="C33" s="157" t="s">
        <v>79</v>
      </c>
      <c r="D33" s="157" t="s">
        <v>318</v>
      </c>
      <c r="E33" s="167">
        <v>0</v>
      </c>
      <c r="F33" s="157">
        <f>E33*C33</f>
        <v>0</v>
      </c>
    </row>
    <row r="34" spans="1:6" x14ac:dyDescent="0.25">
      <c r="A34" s="159"/>
      <c r="B34" s="157" t="s">
        <v>319</v>
      </c>
    </row>
    <row r="35" spans="1:6" x14ac:dyDescent="0.25">
      <c r="A35" s="159"/>
      <c r="B35" s="157" t="s">
        <v>320</v>
      </c>
    </row>
    <row r="36" spans="1:6" x14ac:dyDescent="0.25">
      <c r="A36" s="159"/>
      <c r="B36" s="157" t="s">
        <v>321</v>
      </c>
    </row>
    <row r="37" spans="1:6" x14ac:dyDescent="0.25">
      <c r="A37" s="159"/>
      <c r="B37" s="157" t="s">
        <v>322</v>
      </c>
    </row>
    <row r="38" spans="1:6" x14ac:dyDescent="0.25">
      <c r="A38" s="159"/>
      <c r="B38" s="157" t="s">
        <v>323</v>
      </c>
    </row>
    <row r="39" spans="1:6" x14ac:dyDescent="0.25">
      <c r="A39" s="159"/>
      <c r="B39" s="157" t="s">
        <v>324</v>
      </c>
    </row>
    <row r="40" spans="1:6" x14ac:dyDescent="0.25">
      <c r="A40" s="159"/>
      <c r="B40" s="157" t="s">
        <v>325</v>
      </c>
    </row>
    <row r="41" spans="1:6" x14ac:dyDescent="0.25">
      <c r="A41" s="159"/>
      <c r="B41" s="157" t="s">
        <v>326</v>
      </c>
    </row>
    <row r="42" spans="1:6" x14ac:dyDescent="0.25">
      <c r="A42" s="159"/>
      <c r="B42" s="157" t="s">
        <v>327</v>
      </c>
    </row>
    <row r="43" spans="1:6" x14ac:dyDescent="0.25">
      <c r="A43" s="159"/>
      <c r="B43" s="157" t="s">
        <v>328</v>
      </c>
    </row>
    <row r="44" spans="1:6" x14ac:dyDescent="0.25">
      <c r="A44" s="159"/>
      <c r="B44" s="157" t="s">
        <v>329</v>
      </c>
    </row>
    <row r="45" spans="1:6" x14ac:dyDescent="0.25">
      <c r="A45" s="159"/>
      <c r="B45" s="157" t="s">
        <v>330</v>
      </c>
    </row>
    <row r="46" spans="1:6" x14ac:dyDescent="0.25">
      <c r="A46" s="159"/>
      <c r="B46" s="157" t="s">
        <v>331</v>
      </c>
    </row>
    <row r="47" spans="1:6" x14ac:dyDescent="0.25">
      <c r="A47" s="159"/>
      <c r="B47" s="157" t="s">
        <v>332</v>
      </c>
    </row>
    <row r="48" spans="1:6" x14ac:dyDescent="0.25">
      <c r="A48" s="159"/>
      <c r="B48" s="157" t="s">
        <v>333</v>
      </c>
    </row>
    <row r="49" spans="1:6" x14ac:dyDescent="0.25">
      <c r="A49" s="159"/>
      <c r="B49" s="157" t="s">
        <v>334</v>
      </c>
    </row>
    <row r="50" spans="1:6" x14ac:dyDescent="0.25">
      <c r="A50" s="159"/>
      <c r="B50" s="157" t="s">
        <v>335</v>
      </c>
    </row>
    <row r="51" spans="1:6" x14ac:dyDescent="0.25">
      <c r="A51" s="159"/>
      <c r="B51" s="157" t="s">
        <v>336</v>
      </c>
    </row>
    <row r="52" spans="1:6" x14ac:dyDescent="0.25">
      <c r="A52" s="159"/>
      <c r="B52" s="157" t="s">
        <v>337</v>
      </c>
    </row>
    <row r="53" spans="1:6" x14ac:dyDescent="0.25">
      <c r="A53" s="159"/>
      <c r="B53" s="157" t="s">
        <v>338</v>
      </c>
    </row>
    <row r="54" spans="1:6" x14ac:dyDescent="0.25">
      <c r="A54" s="159"/>
      <c r="B54" s="157" t="s">
        <v>339</v>
      </c>
    </row>
    <row r="55" spans="1:6" x14ac:dyDescent="0.25">
      <c r="A55" s="159"/>
      <c r="B55" s="157" t="s">
        <v>340</v>
      </c>
    </row>
    <row r="56" spans="1:6" x14ac:dyDescent="0.25">
      <c r="A56" s="159"/>
      <c r="B56" s="157" t="s">
        <v>341</v>
      </c>
    </row>
    <row r="57" spans="1:6" x14ac:dyDescent="0.25">
      <c r="A57" s="159"/>
      <c r="B57" s="157" t="s">
        <v>342</v>
      </c>
    </row>
    <row r="58" spans="1:6" x14ac:dyDescent="0.25">
      <c r="A58" s="159"/>
      <c r="B58" s="157" t="s">
        <v>343</v>
      </c>
    </row>
    <row r="59" spans="1:6" x14ac:dyDescent="0.25">
      <c r="A59" s="159"/>
      <c r="B59" s="157" t="s">
        <v>344</v>
      </c>
    </row>
    <row r="60" spans="1:6" x14ac:dyDescent="0.25">
      <c r="A60" s="159"/>
      <c r="B60" s="157" t="s">
        <v>345</v>
      </c>
    </row>
    <row r="61" spans="1:6" x14ac:dyDescent="0.25">
      <c r="A61" s="159"/>
      <c r="B61" s="157" t="s">
        <v>346</v>
      </c>
    </row>
    <row r="62" spans="1:6" x14ac:dyDescent="0.25">
      <c r="A62" s="159" t="s">
        <v>347</v>
      </c>
      <c r="B62" s="157" t="s">
        <v>348</v>
      </c>
      <c r="C62" s="157" t="s">
        <v>79</v>
      </c>
      <c r="D62" s="157" t="s">
        <v>318</v>
      </c>
      <c r="E62" s="167">
        <v>0</v>
      </c>
      <c r="F62" s="157">
        <f>E62*C62</f>
        <v>0</v>
      </c>
    </row>
    <row r="63" spans="1:6" x14ac:dyDescent="0.25">
      <c r="A63" s="159"/>
      <c r="B63" s="157" t="s">
        <v>349</v>
      </c>
    </row>
    <row r="64" spans="1:6" x14ac:dyDescent="0.25">
      <c r="A64" s="159"/>
      <c r="B64" s="157" t="s">
        <v>350</v>
      </c>
    </row>
    <row r="65" spans="1:6" x14ac:dyDescent="0.25">
      <c r="A65" s="159"/>
      <c r="B65" s="157" t="s">
        <v>351</v>
      </c>
    </row>
    <row r="66" spans="1:6" x14ac:dyDescent="0.25">
      <c r="A66" s="159"/>
      <c r="B66" s="157" t="s">
        <v>352</v>
      </c>
    </row>
    <row r="67" spans="1:6" x14ac:dyDescent="0.25">
      <c r="A67" s="159"/>
      <c r="B67" s="157" t="s">
        <v>353</v>
      </c>
    </row>
    <row r="68" spans="1:6" x14ac:dyDescent="0.25">
      <c r="A68" s="159"/>
      <c r="B68" s="157" t="s">
        <v>354</v>
      </c>
    </row>
    <row r="69" spans="1:6" x14ac:dyDescent="0.25">
      <c r="A69" s="159"/>
      <c r="B69" s="157" t="s">
        <v>355</v>
      </c>
    </row>
    <row r="70" spans="1:6" x14ac:dyDescent="0.25">
      <c r="A70" s="159"/>
      <c r="B70" s="157" t="s">
        <v>356</v>
      </c>
    </row>
    <row r="71" spans="1:6" x14ac:dyDescent="0.25">
      <c r="A71" s="159"/>
      <c r="B71" s="157" t="s">
        <v>357</v>
      </c>
    </row>
    <row r="72" spans="1:6" x14ac:dyDescent="0.25">
      <c r="A72" s="159" t="s">
        <v>358</v>
      </c>
      <c r="B72" s="157" t="s">
        <v>359</v>
      </c>
      <c r="C72" s="157" t="s">
        <v>79</v>
      </c>
      <c r="D72" s="157" t="s">
        <v>318</v>
      </c>
      <c r="E72" s="167">
        <v>0</v>
      </c>
      <c r="F72" s="157">
        <f>E72*C72</f>
        <v>0</v>
      </c>
    </row>
    <row r="73" spans="1:6" x14ac:dyDescent="0.25">
      <c r="A73" s="159"/>
      <c r="B73" s="157" t="s">
        <v>360</v>
      </c>
    </row>
    <row r="74" spans="1:6" x14ac:dyDescent="0.25">
      <c r="A74" s="159"/>
      <c r="B74" s="157" t="s">
        <v>361</v>
      </c>
    </row>
    <row r="75" spans="1:6" x14ac:dyDescent="0.25">
      <c r="A75" s="159"/>
      <c r="B75" s="157" t="s">
        <v>362</v>
      </c>
    </row>
    <row r="76" spans="1:6" x14ac:dyDescent="0.25">
      <c r="A76" s="159"/>
      <c r="B76" s="157" t="s">
        <v>363</v>
      </c>
    </row>
    <row r="77" spans="1:6" x14ac:dyDescent="0.25">
      <c r="A77" s="159"/>
      <c r="B77" s="157" t="s">
        <v>364</v>
      </c>
    </row>
    <row r="78" spans="1:6" x14ac:dyDescent="0.25">
      <c r="A78" s="159"/>
      <c r="B78" s="157" t="s">
        <v>365</v>
      </c>
    </row>
    <row r="79" spans="1:6" x14ac:dyDescent="0.25">
      <c r="A79" s="159" t="s">
        <v>366</v>
      </c>
      <c r="B79" s="157" t="s">
        <v>367</v>
      </c>
      <c r="C79" s="157" t="s">
        <v>79</v>
      </c>
      <c r="D79" s="157" t="s">
        <v>318</v>
      </c>
      <c r="E79" s="167">
        <v>0</v>
      </c>
      <c r="F79" s="157">
        <f>E79*C79</f>
        <v>0</v>
      </c>
    </row>
    <row r="80" spans="1:6" x14ac:dyDescent="0.25">
      <c r="A80" s="159"/>
      <c r="B80" s="157" t="s">
        <v>368</v>
      </c>
    </row>
    <row r="81" spans="1:2" x14ac:dyDescent="0.25">
      <c r="A81" s="159"/>
      <c r="B81" s="157" t="s">
        <v>369</v>
      </c>
    </row>
    <row r="82" spans="1:2" x14ac:dyDescent="0.25">
      <c r="A82" s="159"/>
      <c r="B82" s="157" t="s">
        <v>370</v>
      </c>
    </row>
    <row r="83" spans="1:2" x14ac:dyDescent="0.25">
      <c r="A83" s="159"/>
      <c r="B83" s="157" t="s">
        <v>371</v>
      </c>
    </row>
    <row r="84" spans="1:2" x14ac:dyDescent="0.25">
      <c r="A84" s="159"/>
      <c r="B84" s="157" t="s">
        <v>372</v>
      </c>
    </row>
    <row r="85" spans="1:2" x14ac:dyDescent="0.25">
      <c r="A85" s="159"/>
      <c r="B85" s="157" t="s">
        <v>373</v>
      </c>
    </row>
    <row r="86" spans="1:2" x14ac:dyDescent="0.25">
      <c r="A86" s="159"/>
      <c r="B86" s="157" t="s">
        <v>374</v>
      </c>
    </row>
    <row r="87" spans="1:2" x14ac:dyDescent="0.25">
      <c r="A87" s="159"/>
      <c r="B87" s="157" t="s">
        <v>375</v>
      </c>
    </row>
    <row r="88" spans="1:2" x14ac:dyDescent="0.25">
      <c r="A88" s="159"/>
      <c r="B88" s="157" t="s">
        <v>376</v>
      </c>
    </row>
    <row r="89" spans="1:2" x14ac:dyDescent="0.25">
      <c r="A89" s="159"/>
      <c r="B89" s="157" t="s">
        <v>377</v>
      </c>
    </row>
    <row r="90" spans="1:2" x14ac:dyDescent="0.25">
      <c r="A90" s="159"/>
      <c r="B90" s="157" t="s">
        <v>378</v>
      </c>
    </row>
    <row r="91" spans="1:2" x14ac:dyDescent="0.25">
      <c r="A91" s="159"/>
      <c r="B91" s="157" t="s">
        <v>379</v>
      </c>
    </row>
    <row r="92" spans="1:2" x14ac:dyDescent="0.25">
      <c r="A92" s="159"/>
      <c r="B92" s="157" t="s">
        <v>380</v>
      </c>
    </row>
    <row r="93" spans="1:2" x14ac:dyDescent="0.25">
      <c r="A93" s="159"/>
      <c r="B93" s="157" t="s">
        <v>381</v>
      </c>
    </row>
    <row r="94" spans="1:2" x14ac:dyDescent="0.25">
      <c r="A94" s="159"/>
      <c r="B94" s="157" t="s">
        <v>382</v>
      </c>
    </row>
    <row r="95" spans="1:2" x14ac:dyDescent="0.25">
      <c r="A95" s="159"/>
      <c r="B95" s="157" t="s">
        <v>383</v>
      </c>
    </row>
    <row r="96" spans="1:2" x14ac:dyDescent="0.25">
      <c r="A96" s="159"/>
      <c r="B96" s="157" t="s">
        <v>384</v>
      </c>
    </row>
    <row r="97" spans="1:6" x14ac:dyDescent="0.25">
      <c r="A97" s="159"/>
      <c r="B97" s="157" t="s">
        <v>385</v>
      </c>
    </row>
    <row r="98" spans="1:6" x14ac:dyDescent="0.25">
      <c r="A98" s="159"/>
      <c r="B98" s="157" t="s">
        <v>386</v>
      </c>
    </row>
    <row r="99" spans="1:6" x14ac:dyDescent="0.25">
      <c r="A99" s="159"/>
      <c r="B99" s="157" t="s">
        <v>387</v>
      </c>
    </row>
    <row r="100" spans="1:6" x14ac:dyDescent="0.25">
      <c r="A100" s="159"/>
      <c r="B100" s="157" t="s">
        <v>388</v>
      </c>
    </row>
    <row r="101" spans="1:6" x14ac:dyDescent="0.25">
      <c r="A101" s="159" t="s">
        <v>389</v>
      </c>
      <c r="B101" s="157" t="s">
        <v>390</v>
      </c>
      <c r="C101" s="157" t="s">
        <v>79</v>
      </c>
      <c r="D101" s="157" t="s">
        <v>318</v>
      </c>
      <c r="E101" s="167">
        <v>0</v>
      </c>
      <c r="F101" s="157">
        <f>E101*C101</f>
        <v>0</v>
      </c>
    </row>
    <row r="102" spans="1:6" x14ac:dyDescent="0.25">
      <c r="A102" s="159"/>
      <c r="B102" s="157" t="s">
        <v>391</v>
      </c>
    </row>
    <row r="103" spans="1:6" x14ac:dyDescent="0.25">
      <c r="A103" s="159"/>
      <c r="B103" s="157" t="s">
        <v>392</v>
      </c>
    </row>
    <row r="104" spans="1:6" x14ac:dyDescent="0.25">
      <c r="A104" s="159"/>
    </row>
    <row r="105" spans="1:6" x14ac:dyDescent="0.25">
      <c r="A105" s="159"/>
      <c r="B105" s="157" t="s">
        <v>393</v>
      </c>
    </row>
    <row r="106" spans="1:6" x14ac:dyDescent="0.25">
      <c r="A106" s="159"/>
      <c r="B106" s="157" t="s">
        <v>394</v>
      </c>
    </row>
    <row r="107" spans="1:6" x14ac:dyDescent="0.25">
      <c r="A107" s="159"/>
      <c r="B107" s="157" t="s">
        <v>395</v>
      </c>
    </row>
    <row r="108" spans="1:6" x14ac:dyDescent="0.25">
      <c r="A108" s="159"/>
      <c r="B108" s="157" t="s">
        <v>396</v>
      </c>
    </row>
    <row r="109" spans="1:6" x14ac:dyDescent="0.25">
      <c r="A109" s="159"/>
      <c r="B109" s="157" t="s">
        <v>397</v>
      </c>
    </row>
    <row r="110" spans="1:6" x14ac:dyDescent="0.25">
      <c r="A110" s="159"/>
      <c r="B110" s="157" t="s">
        <v>398</v>
      </c>
    </row>
    <row r="111" spans="1:6" x14ac:dyDescent="0.25">
      <c r="A111" s="159"/>
      <c r="B111" s="157" t="s">
        <v>399</v>
      </c>
    </row>
    <row r="112" spans="1:6" x14ac:dyDescent="0.25">
      <c r="A112" s="159"/>
      <c r="B112" s="157" t="s">
        <v>400</v>
      </c>
    </row>
    <row r="113" spans="1:2" x14ac:dyDescent="0.25">
      <c r="A113" s="159"/>
      <c r="B113" s="157" t="s">
        <v>401</v>
      </c>
    </row>
    <row r="114" spans="1:2" x14ac:dyDescent="0.25">
      <c r="A114" s="159"/>
      <c r="B114" s="157" t="s">
        <v>402</v>
      </c>
    </row>
    <row r="115" spans="1:2" x14ac:dyDescent="0.25">
      <c r="A115" s="159"/>
      <c r="B115" s="157" t="s">
        <v>403</v>
      </c>
    </row>
    <row r="116" spans="1:2" x14ac:dyDescent="0.25">
      <c r="A116" s="159"/>
      <c r="B116" s="157" t="s">
        <v>404</v>
      </c>
    </row>
    <row r="117" spans="1:2" x14ac:dyDescent="0.25">
      <c r="A117" s="159"/>
      <c r="B117" s="157" t="s">
        <v>405</v>
      </c>
    </row>
    <row r="118" spans="1:2" x14ac:dyDescent="0.25">
      <c r="A118" s="159"/>
    </row>
    <row r="119" spans="1:2" x14ac:dyDescent="0.25">
      <c r="A119" s="159"/>
      <c r="B119" s="157" t="s">
        <v>406</v>
      </c>
    </row>
    <row r="120" spans="1:2" x14ac:dyDescent="0.25">
      <c r="A120" s="159"/>
    </row>
    <row r="121" spans="1:2" x14ac:dyDescent="0.25">
      <c r="A121" s="159"/>
      <c r="B121" s="157" t="s">
        <v>407</v>
      </c>
    </row>
    <row r="122" spans="1:2" x14ac:dyDescent="0.25">
      <c r="A122" s="159"/>
      <c r="B122" s="157" t="s">
        <v>408</v>
      </c>
    </row>
    <row r="123" spans="1:2" x14ac:dyDescent="0.25">
      <c r="A123" s="159"/>
      <c r="B123" s="157" t="s">
        <v>409</v>
      </c>
    </row>
    <row r="124" spans="1:2" x14ac:dyDescent="0.25">
      <c r="A124" s="159"/>
      <c r="B124" s="157" t="s">
        <v>410</v>
      </c>
    </row>
    <row r="125" spans="1:2" x14ac:dyDescent="0.25">
      <c r="A125" s="159"/>
      <c r="B125" s="157" t="s">
        <v>411</v>
      </c>
    </row>
    <row r="126" spans="1:2" x14ac:dyDescent="0.25">
      <c r="A126" s="159"/>
      <c r="B126" s="157" t="s">
        <v>412</v>
      </c>
    </row>
    <row r="127" spans="1:2" x14ac:dyDescent="0.25">
      <c r="A127" s="159"/>
      <c r="B127" s="157" t="s">
        <v>413</v>
      </c>
    </row>
    <row r="128" spans="1:2" x14ac:dyDescent="0.25">
      <c r="A128" s="159"/>
      <c r="B128" s="157" t="s">
        <v>414</v>
      </c>
    </row>
    <row r="129" spans="1:2" x14ac:dyDescent="0.25">
      <c r="A129" s="159"/>
      <c r="B129" s="157" t="s">
        <v>415</v>
      </c>
    </row>
    <row r="130" spans="1:2" x14ac:dyDescent="0.25">
      <c r="A130" s="159"/>
      <c r="B130" s="157" t="s">
        <v>416</v>
      </c>
    </row>
    <row r="131" spans="1:2" x14ac:dyDescent="0.25">
      <c r="A131" s="159"/>
      <c r="B131" s="157" t="s">
        <v>417</v>
      </c>
    </row>
    <row r="132" spans="1:2" x14ac:dyDescent="0.25">
      <c r="A132" s="159"/>
      <c r="B132" s="157" t="s">
        <v>418</v>
      </c>
    </row>
    <row r="133" spans="1:2" x14ac:dyDescent="0.25">
      <c r="A133" s="159"/>
      <c r="B133" s="157" t="s">
        <v>419</v>
      </c>
    </row>
    <row r="134" spans="1:2" x14ac:dyDescent="0.25">
      <c r="A134" s="159"/>
      <c r="B134" s="157" t="s">
        <v>420</v>
      </c>
    </row>
    <row r="135" spans="1:2" x14ac:dyDescent="0.25">
      <c r="A135" s="159"/>
      <c r="B135" s="157" t="s">
        <v>421</v>
      </c>
    </row>
    <row r="136" spans="1:2" x14ac:dyDescent="0.25">
      <c r="A136" s="159"/>
      <c r="B136" s="157" t="s">
        <v>422</v>
      </c>
    </row>
    <row r="137" spans="1:2" x14ac:dyDescent="0.25">
      <c r="A137" s="159"/>
      <c r="B137" s="157" t="s">
        <v>423</v>
      </c>
    </row>
    <row r="138" spans="1:2" x14ac:dyDescent="0.25">
      <c r="A138" s="159"/>
      <c r="B138" s="157" t="s">
        <v>424</v>
      </c>
    </row>
    <row r="139" spans="1:2" x14ac:dyDescent="0.25">
      <c r="A139" s="159"/>
      <c r="B139" s="157" t="s">
        <v>425</v>
      </c>
    </row>
    <row r="140" spans="1:2" x14ac:dyDescent="0.25">
      <c r="A140" s="159"/>
      <c r="B140" s="157" t="s">
        <v>426</v>
      </c>
    </row>
    <row r="141" spans="1:2" x14ac:dyDescent="0.25">
      <c r="A141" s="159"/>
      <c r="B141" s="157" t="s">
        <v>427</v>
      </c>
    </row>
    <row r="142" spans="1:2" x14ac:dyDescent="0.25">
      <c r="A142" s="159"/>
      <c r="B142" s="157" t="s">
        <v>428</v>
      </c>
    </row>
    <row r="143" spans="1:2" x14ac:dyDescent="0.25">
      <c r="A143" s="159"/>
      <c r="B143" s="157" t="s">
        <v>429</v>
      </c>
    </row>
    <row r="144" spans="1:2" x14ac:dyDescent="0.25">
      <c r="A144" s="159"/>
      <c r="B144" s="157" t="s">
        <v>430</v>
      </c>
    </row>
    <row r="145" spans="1:2" x14ac:dyDescent="0.25">
      <c r="A145" s="159"/>
      <c r="B145" s="157" t="s">
        <v>431</v>
      </c>
    </row>
    <row r="146" spans="1:2" x14ac:dyDescent="0.25">
      <c r="A146" s="159"/>
      <c r="B146" s="157" t="s">
        <v>432</v>
      </c>
    </row>
    <row r="147" spans="1:2" x14ac:dyDescent="0.25">
      <c r="A147" s="159"/>
      <c r="B147" s="157" t="s">
        <v>433</v>
      </c>
    </row>
    <row r="148" spans="1:2" x14ac:dyDescent="0.25">
      <c r="A148" s="159"/>
      <c r="B148" s="157" t="s">
        <v>434</v>
      </c>
    </row>
    <row r="149" spans="1:2" x14ac:dyDescent="0.25">
      <c r="A149" s="159"/>
      <c r="B149" s="157" t="s">
        <v>435</v>
      </c>
    </row>
    <row r="150" spans="1:2" x14ac:dyDescent="0.25">
      <c r="A150" s="159"/>
      <c r="B150" s="157" t="s">
        <v>436</v>
      </c>
    </row>
    <row r="151" spans="1:2" x14ac:dyDescent="0.25">
      <c r="A151" s="159"/>
      <c r="B151" s="157" t="s">
        <v>437</v>
      </c>
    </row>
    <row r="152" spans="1:2" x14ac:dyDescent="0.25">
      <c r="A152" s="159"/>
      <c r="B152" s="157" t="s">
        <v>438</v>
      </c>
    </row>
    <row r="153" spans="1:2" x14ac:dyDescent="0.25">
      <c r="A153" s="159"/>
      <c r="B153" s="157" t="s">
        <v>439</v>
      </c>
    </row>
    <row r="154" spans="1:2" x14ac:dyDescent="0.25">
      <c r="A154" s="159"/>
      <c r="B154" s="157" t="s">
        <v>440</v>
      </c>
    </row>
    <row r="155" spans="1:2" x14ac:dyDescent="0.25">
      <c r="A155" s="159"/>
      <c r="B155" s="157" t="s">
        <v>441</v>
      </c>
    </row>
    <row r="156" spans="1:2" x14ac:dyDescent="0.25">
      <c r="A156" s="159"/>
    </row>
    <row r="157" spans="1:2" x14ac:dyDescent="0.25">
      <c r="A157" s="159"/>
      <c r="B157" s="157" t="s">
        <v>442</v>
      </c>
    </row>
    <row r="158" spans="1:2" x14ac:dyDescent="0.25">
      <c r="A158" s="159"/>
      <c r="B158" s="157" t="s">
        <v>443</v>
      </c>
    </row>
    <row r="159" spans="1:2" x14ac:dyDescent="0.25">
      <c r="A159" s="159"/>
      <c r="B159" s="157" t="s">
        <v>444</v>
      </c>
    </row>
    <row r="160" spans="1:2" x14ac:dyDescent="0.25">
      <c r="A160" s="159"/>
      <c r="B160" s="157" t="s">
        <v>445</v>
      </c>
    </row>
    <row r="161" spans="1:2" x14ac:dyDescent="0.25">
      <c r="A161" s="159"/>
      <c r="B161" s="157" t="s">
        <v>446</v>
      </c>
    </row>
    <row r="162" spans="1:2" x14ac:dyDescent="0.25">
      <c r="A162" s="159"/>
      <c r="B162" s="157" t="s">
        <v>447</v>
      </c>
    </row>
    <row r="163" spans="1:2" x14ac:dyDescent="0.25">
      <c r="A163" s="159"/>
      <c r="B163" s="157" t="s">
        <v>448</v>
      </c>
    </row>
    <row r="164" spans="1:2" x14ac:dyDescent="0.25">
      <c r="A164" s="159"/>
      <c r="B164" s="157" t="s">
        <v>417</v>
      </c>
    </row>
    <row r="165" spans="1:2" x14ac:dyDescent="0.25">
      <c r="A165" s="159"/>
    </row>
    <row r="166" spans="1:2" x14ac:dyDescent="0.25">
      <c r="A166" s="159"/>
      <c r="B166" s="157" t="s">
        <v>449</v>
      </c>
    </row>
    <row r="167" spans="1:2" x14ac:dyDescent="0.25">
      <c r="A167" s="159"/>
    </row>
    <row r="168" spans="1:2" x14ac:dyDescent="0.25">
      <c r="A168" s="159"/>
      <c r="B168" s="157" t="s">
        <v>450</v>
      </c>
    </row>
    <row r="169" spans="1:2" x14ac:dyDescent="0.25">
      <c r="A169" s="159"/>
      <c r="B169" s="157" t="s">
        <v>451</v>
      </c>
    </row>
    <row r="170" spans="1:2" x14ac:dyDescent="0.25">
      <c r="A170" s="159"/>
      <c r="B170" s="157" t="s">
        <v>452</v>
      </c>
    </row>
    <row r="171" spans="1:2" x14ac:dyDescent="0.25">
      <c r="A171" s="159"/>
      <c r="B171" s="157" t="s">
        <v>453</v>
      </c>
    </row>
    <row r="172" spans="1:2" x14ac:dyDescent="0.25">
      <c r="A172" s="159"/>
      <c r="B172" s="157" t="s">
        <v>454</v>
      </c>
    </row>
    <row r="173" spans="1:2" x14ac:dyDescent="0.25">
      <c r="A173" s="159"/>
      <c r="B173" s="157" t="s">
        <v>455</v>
      </c>
    </row>
    <row r="174" spans="1:2" x14ac:dyDescent="0.25">
      <c r="A174" s="159"/>
      <c r="B174" s="157" t="s">
        <v>456</v>
      </c>
    </row>
    <row r="175" spans="1:2" x14ac:dyDescent="0.25">
      <c r="A175" s="159"/>
      <c r="B175" s="157" t="s">
        <v>457</v>
      </c>
    </row>
    <row r="176" spans="1:2" x14ac:dyDescent="0.25">
      <c r="A176" s="159"/>
      <c r="B176" s="157" t="s">
        <v>458</v>
      </c>
    </row>
    <row r="177" spans="1:2" x14ac:dyDescent="0.25">
      <c r="A177" s="159"/>
      <c r="B177" s="157" t="s">
        <v>459</v>
      </c>
    </row>
    <row r="178" spans="1:2" x14ac:dyDescent="0.25">
      <c r="A178" s="159"/>
      <c r="B178" s="157" t="s">
        <v>460</v>
      </c>
    </row>
    <row r="179" spans="1:2" x14ac:dyDescent="0.25">
      <c r="A179" s="159"/>
      <c r="B179" s="157" t="s">
        <v>461</v>
      </c>
    </row>
    <row r="180" spans="1:2" x14ac:dyDescent="0.25">
      <c r="A180" s="159"/>
      <c r="B180" s="157" t="s">
        <v>462</v>
      </c>
    </row>
    <row r="181" spans="1:2" x14ac:dyDescent="0.25">
      <c r="A181" s="159"/>
      <c r="B181" s="157" t="s">
        <v>463</v>
      </c>
    </row>
    <row r="182" spans="1:2" x14ac:dyDescent="0.25">
      <c r="A182" s="159"/>
      <c r="B182" s="157" t="s">
        <v>464</v>
      </c>
    </row>
    <row r="183" spans="1:2" x14ac:dyDescent="0.25">
      <c r="A183" s="159"/>
      <c r="B183" s="157" t="s">
        <v>465</v>
      </c>
    </row>
    <row r="184" spans="1:2" x14ac:dyDescent="0.25">
      <c r="A184" s="159"/>
      <c r="B184" s="157" t="s">
        <v>466</v>
      </c>
    </row>
    <row r="185" spans="1:2" x14ac:dyDescent="0.25">
      <c r="A185" s="159"/>
      <c r="B185" s="157" t="s">
        <v>467</v>
      </c>
    </row>
    <row r="186" spans="1:2" x14ac:dyDescent="0.25">
      <c r="A186" s="159"/>
      <c r="B186" s="157" t="s">
        <v>468</v>
      </c>
    </row>
    <row r="187" spans="1:2" x14ac:dyDescent="0.25">
      <c r="A187" s="159"/>
      <c r="B187" s="157" t="s">
        <v>469</v>
      </c>
    </row>
    <row r="188" spans="1:2" x14ac:dyDescent="0.25">
      <c r="A188" s="159"/>
      <c r="B188" s="157" t="s">
        <v>470</v>
      </c>
    </row>
    <row r="189" spans="1:2" x14ac:dyDescent="0.25">
      <c r="A189" s="159"/>
    </row>
    <row r="190" spans="1:2" x14ac:dyDescent="0.25">
      <c r="A190" s="159"/>
      <c r="B190" s="157" t="s">
        <v>471</v>
      </c>
    </row>
    <row r="191" spans="1:2" x14ac:dyDescent="0.25">
      <c r="A191" s="159"/>
      <c r="B191" s="157" t="s">
        <v>472</v>
      </c>
    </row>
    <row r="192" spans="1:2" x14ac:dyDescent="0.25">
      <c r="A192" s="159"/>
      <c r="B192" s="157" t="s">
        <v>473</v>
      </c>
    </row>
    <row r="193" spans="1:6" x14ac:dyDescent="0.25">
      <c r="A193" s="159"/>
      <c r="B193" s="157" t="s">
        <v>474</v>
      </c>
    </row>
    <row r="194" spans="1:6" x14ac:dyDescent="0.25">
      <c r="A194" s="159"/>
      <c r="B194" s="157" t="s">
        <v>475</v>
      </c>
    </row>
    <row r="195" spans="1:6" x14ac:dyDescent="0.25">
      <c r="A195" s="159"/>
      <c r="B195" s="157" t="s">
        <v>476</v>
      </c>
    </row>
    <row r="196" spans="1:6" x14ac:dyDescent="0.25">
      <c r="A196" s="159"/>
      <c r="B196" s="157" t="s">
        <v>477</v>
      </c>
    </row>
    <row r="197" spans="1:6" x14ac:dyDescent="0.25">
      <c r="A197" s="159"/>
      <c r="B197" s="157" t="s">
        <v>478</v>
      </c>
    </row>
    <row r="198" spans="1:6" x14ac:dyDescent="0.25">
      <c r="A198" s="159"/>
      <c r="B198" s="157" t="s">
        <v>479</v>
      </c>
    </row>
    <row r="199" spans="1:6" x14ac:dyDescent="0.25">
      <c r="A199" s="159"/>
      <c r="B199" s="157" t="s">
        <v>480</v>
      </c>
    </row>
    <row r="200" spans="1:6" x14ac:dyDescent="0.25">
      <c r="A200" s="159"/>
      <c r="B200" s="157" t="s">
        <v>481</v>
      </c>
    </row>
    <row r="201" spans="1:6" x14ac:dyDescent="0.25">
      <c r="A201" s="159"/>
      <c r="B201" s="157" t="s">
        <v>482</v>
      </c>
    </row>
    <row r="202" spans="1:6" x14ac:dyDescent="0.25">
      <c r="A202" s="159"/>
      <c r="B202" s="157" t="s">
        <v>483</v>
      </c>
    </row>
    <row r="203" spans="1:6" x14ac:dyDescent="0.25">
      <c r="A203" s="159"/>
      <c r="B203" s="157" t="s">
        <v>484</v>
      </c>
    </row>
    <row r="204" spans="1:6" x14ac:dyDescent="0.25">
      <c r="A204" s="159"/>
      <c r="B204" s="157" t="s">
        <v>485</v>
      </c>
    </row>
    <row r="205" spans="1:6" x14ac:dyDescent="0.25">
      <c r="A205" s="159"/>
      <c r="B205" s="157" t="s">
        <v>486</v>
      </c>
    </row>
    <row r="206" spans="1:6" x14ac:dyDescent="0.25">
      <c r="A206" s="159"/>
      <c r="B206" s="157" t="s">
        <v>487</v>
      </c>
    </row>
    <row r="207" spans="1:6" x14ac:dyDescent="0.25">
      <c r="A207" s="159"/>
      <c r="B207" s="157" t="s">
        <v>488</v>
      </c>
    </row>
    <row r="208" spans="1:6" x14ac:dyDescent="0.25">
      <c r="A208" s="159" t="s">
        <v>489</v>
      </c>
      <c r="B208" s="157" t="s">
        <v>490</v>
      </c>
      <c r="C208" s="157" t="s">
        <v>79</v>
      </c>
      <c r="D208" s="157" t="s">
        <v>318</v>
      </c>
      <c r="E208" s="167">
        <v>0</v>
      </c>
      <c r="F208" s="157">
        <f>E208*C208</f>
        <v>0</v>
      </c>
    </row>
    <row r="209" spans="1:2" x14ac:dyDescent="0.25">
      <c r="A209" s="159"/>
      <c r="B209" s="157" t="s">
        <v>491</v>
      </c>
    </row>
    <row r="210" spans="1:2" x14ac:dyDescent="0.25">
      <c r="A210" s="159"/>
    </row>
    <row r="211" spans="1:2" x14ac:dyDescent="0.25">
      <c r="A211" s="159"/>
      <c r="B211" s="157" t="s">
        <v>492</v>
      </c>
    </row>
    <row r="212" spans="1:2" x14ac:dyDescent="0.25">
      <c r="A212" s="159"/>
      <c r="B212" s="157" t="s">
        <v>493</v>
      </c>
    </row>
    <row r="213" spans="1:2" x14ac:dyDescent="0.25">
      <c r="A213" s="159"/>
      <c r="B213" s="157" t="s">
        <v>494</v>
      </c>
    </row>
    <row r="214" spans="1:2" x14ac:dyDescent="0.25">
      <c r="A214" s="159"/>
      <c r="B214" s="157" t="s">
        <v>495</v>
      </c>
    </row>
    <row r="215" spans="1:2" x14ac:dyDescent="0.25">
      <c r="A215" s="159"/>
      <c r="B215" s="157" t="s">
        <v>496</v>
      </c>
    </row>
    <row r="216" spans="1:2" x14ac:dyDescent="0.25">
      <c r="A216" s="159"/>
      <c r="B216" s="157" t="s">
        <v>497</v>
      </c>
    </row>
    <row r="217" spans="1:2" x14ac:dyDescent="0.25">
      <c r="A217" s="159"/>
      <c r="B217" s="157" t="s">
        <v>498</v>
      </c>
    </row>
    <row r="218" spans="1:2" x14ac:dyDescent="0.25">
      <c r="A218" s="159"/>
      <c r="B218" s="157" t="s">
        <v>499</v>
      </c>
    </row>
    <row r="219" spans="1:2" x14ac:dyDescent="0.25">
      <c r="A219" s="159"/>
      <c r="B219" s="157" t="s">
        <v>500</v>
      </c>
    </row>
    <row r="220" spans="1:2" x14ac:dyDescent="0.25">
      <c r="A220" s="159"/>
      <c r="B220" s="157" t="s">
        <v>501</v>
      </c>
    </row>
    <row r="221" spans="1:2" x14ac:dyDescent="0.25">
      <c r="A221" s="159"/>
      <c r="B221" s="157" t="s">
        <v>502</v>
      </c>
    </row>
    <row r="222" spans="1:2" x14ac:dyDescent="0.25">
      <c r="A222" s="159"/>
      <c r="B222" s="157" t="s">
        <v>503</v>
      </c>
    </row>
    <row r="223" spans="1:2" x14ac:dyDescent="0.25">
      <c r="A223" s="159"/>
      <c r="B223" s="157" t="s">
        <v>504</v>
      </c>
    </row>
    <row r="224" spans="1:2" x14ac:dyDescent="0.25">
      <c r="A224" s="159"/>
      <c r="B224" s="157" t="s">
        <v>505</v>
      </c>
    </row>
    <row r="225" spans="1:2" x14ac:dyDescent="0.25">
      <c r="A225" s="159"/>
      <c r="B225" s="157" t="s">
        <v>506</v>
      </c>
    </row>
    <row r="226" spans="1:2" x14ac:dyDescent="0.25">
      <c r="A226" s="159"/>
      <c r="B226" s="157" t="s">
        <v>507</v>
      </c>
    </row>
    <row r="227" spans="1:2" x14ac:dyDescent="0.25">
      <c r="A227" s="159"/>
      <c r="B227" s="157" t="s">
        <v>508</v>
      </c>
    </row>
    <row r="228" spans="1:2" x14ac:dyDescent="0.25">
      <c r="A228" s="159"/>
      <c r="B228" s="157" t="s">
        <v>509</v>
      </c>
    </row>
    <row r="229" spans="1:2" x14ac:dyDescent="0.25">
      <c r="A229" s="159"/>
      <c r="B229" s="157" t="s">
        <v>510</v>
      </c>
    </row>
    <row r="230" spans="1:2" x14ac:dyDescent="0.25">
      <c r="A230" s="159"/>
      <c r="B230" s="157" t="s">
        <v>511</v>
      </c>
    </row>
    <row r="231" spans="1:2" x14ac:dyDescent="0.25">
      <c r="A231" s="159"/>
      <c r="B231" s="157" t="s">
        <v>512</v>
      </c>
    </row>
    <row r="232" spans="1:2" x14ac:dyDescent="0.25">
      <c r="A232" s="159"/>
      <c r="B232" s="157" t="s">
        <v>513</v>
      </c>
    </row>
    <row r="233" spans="1:2" x14ac:dyDescent="0.25">
      <c r="A233" s="159"/>
      <c r="B233" s="157" t="s">
        <v>514</v>
      </c>
    </row>
    <row r="234" spans="1:2" x14ac:dyDescent="0.25">
      <c r="A234" s="159"/>
      <c r="B234" s="157" t="s">
        <v>515</v>
      </c>
    </row>
    <row r="235" spans="1:2" x14ac:dyDescent="0.25">
      <c r="A235" s="159"/>
      <c r="B235" s="157" t="s">
        <v>516</v>
      </c>
    </row>
    <row r="236" spans="1:2" x14ac:dyDescent="0.25">
      <c r="A236" s="159"/>
      <c r="B236" s="157" t="s">
        <v>517</v>
      </c>
    </row>
    <row r="237" spans="1:2" x14ac:dyDescent="0.25">
      <c r="A237" s="159"/>
      <c r="B237" s="157" t="s">
        <v>518</v>
      </c>
    </row>
    <row r="238" spans="1:2" x14ac:dyDescent="0.25">
      <c r="A238" s="159"/>
      <c r="B238" s="157" t="s">
        <v>519</v>
      </c>
    </row>
    <row r="239" spans="1:2" x14ac:dyDescent="0.25">
      <c r="A239" s="159"/>
      <c r="B239" s="157" t="s">
        <v>520</v>
      </c>
    </row>
    <row r="240" spans="1:2" x14ac:dyDescent="0.25">
      <c r="A240" s="159"/>
      <c r="B240" s="157" t="s">
        <v>521</v>
      </c>
    </row>
    <row r="241" spans="1:6" x14ac:dyDescent="0.25">
      <c r="A241" s="159"/>
      <c r="B241" s="157" t="s">
        <v>522</v>
      </c>
    </row>
    <row r="242" spans="1:6" x14ac:dyDescent="0.25">
      <c r="A242" s="159"/>
      <c r="B242" s="157" t="s">
        <v>523</v>
      </c>
    </row>
    <row r="243" spans="1:6" x14ac:dyDescent="0.25">
      <c r="A243" s="159"/>
      <c r="B243" s="157" t="s">
        <v>524</v>
      </c>
    </row>
    <row r="244" spans="1:6" x14ac:dyDescent="0.25">
      <c r="A244" s="159"/>
      <c r="B244" s="157" t="s">
        <v>525</v>
      </c>
    </row>
    <row r="245" spans="1:6" x14ac:dyDescent="0.25">
      <c r="A245" s="159"/>
      <c r="B245" s="157" t="s">
        <v>526</v>
      </c>
    </row>
    <row r="246" spans="1:6" x14ac:dyDescent="0.25">
      <c r="A246" s="159"/>
      <c r="B246" s="157" t="s">
        <v>527</v>
      </c>
    </row>
    <row r="247" spans="1:6" x14ac:dyDescent="0.25">
      <c r="A247" s="159"/>
      <c r="B247" s="157" t="s">
        <v>528</v>
      </c>
    </row>
    <row r="248" spans="1:6" x14ac:dyDescent="0.25">
      <c r="A248" s="159"/>
      <c r="B248" s="157" t="s">
        <v>529</v>
      </c>
    </row>
    <row r="249" spans="1:6" x14ac:dyDescent="0.25">
      <c r="A249" s="159"/>
      <c r="B249" s="157" t="s">
        <v>530</v>
      </c>
    </row>
    <row r="250" spans="1:6" x14ac:dyDescent="0.25">
      <c r="A250" s="159" t="s">
        <v>531</v>
      </c>
      <c r="B250" s="157" t="s">
        <v>532</v>
      </c>
      <c r="C250" s="157" t="s">
        <v>79</v>
      </c>
      <c r="D250" s="157" t="s">
        <v>318</v>
      </c>
      <c r="E250" s="167">
        <v>0</v>
      </c>
      <c r="F250" s="157">
        <f>E250*C250</f>
        <v>0</v>
      </c>
    </row>
    <row r="251" spans="1:6" x14ac:dyDescent="0.25">
      <c r="A251" s="159" t="s">
        <v>533</v>
      </c>
      <c r="B251" s="157" t="s">
        <v>534</v>
      </c>
      <c r="C251" s="157" t="s">
        <v>79</v>
      </c>
      <c r="D251" s="157" t="s">
        <v>318</v>
      </c>
      <c r="E251" s="167">
        <v>0</v>
      </c>
      <c r="F251" s="157">
        <f>E251*C251</f>
        <v>0</v>
      </c>
    </row>
    <row r="252" spans="1:6" x14ac:dyDescent="0.25">
      <c r="A252" s="159"/>
      <c r="B252" s="157" t="s">
        <v>535</v>
      </c>
    </row>
    <row r="253" spans="1:6" x14ac:dyDescent="0.25">
      <c r="A253" s="159"/>
    </row>
    <row r="254" spans="1:6" x14ac:dyDescent="0.25">
      <c r="A254" s="159"/>
      <c r="B254" s="157" t="s">
        <v>536</v>
      </c>
    </row>
    <row r="255" spans="1:6" x14ac:dyDescent="0.25">
      <c r="A255" s="159"/>
      <c r="B255" s="157" t="s">
        <v>537</v>
      </c>
    </row>
    <row r="256" spans="1:6" x14ac:dyDescent="0.25">
      <c r="A256" s="159"/>
      <c r="B256" s="157" t="s">
        <v>538</v>
      </c>
    </row>
    <row r="257" spans="1:6" x14ac:dyDescent="0.25">
      <c r="A257" s="159"/>
      <c r="B257" s="157" t="s">
        <v>539</v>
      </c>
    </row>
    <row r="258" spans="1:6" x14ac:dyDescent="0.25">
      <c r="A258" s="159"/>
      <c r="B258" s="157" t="s">
        <v>540</v>
      </c>
    </row>
    <row r="259" spans="1:6" x14ac:dyDescent="0.25">
      <c r="A259" s="159"/>
      <c r="B259" s="157" t="s">
        <v>541</v>
      </c>
    </row>
    <row r="260" spans="1:6" x14ac:dyDescent="0.25">
      <c r="A260" s="159"/>
      <c r="B260" s="157" t="s">
        <v>542</v>
      </c>
    </row>
    <row r="261" spans="1:6" x14ac:dyDescent="0.25">
      <c r="A261" s="159"/>
      <c r="B261" s="157" t="s">
        <v>543</v>
      </c>
    </row>
    <row r="262" spans="1:6" x14ac:dyDescent="0.25">
      <c r="A262" s="159"/>
      <c r="B262" s="157" t="s">
        <v>544</v>
      </c>
    </row>
    <row r="263" spans="1:6" x14ac:dyDescent="0.25">
      <c r="A263" s="159" t="s">
        <v>545</v>
      </c>
      <c r="B263" s="157" t="s">
        <v>546</v>
      </c>
      <c r="C263" s="157" t="s">
        <v>79</v>
      </c>
      <c r="D263" s="157" t="s">
        <v>318</v>
      </c>
      <c r="E263" s="167">
        <v>0</v>
      </c>
      <c r="F263" s="157">
        <f>E263*C263</f>
        <v>0</v>
      </c>
    </row>
    <row r="264" spans="1:6" x14ac:dyDescent="0.25">
      <c r="A264" s="159"/>
      <c r="B264" s="157" t="s">
        <v>547</v>
      </c>
    </row>
    <row r="265" spans="1:6" x14ac:dyDescent="0.25">
      <c r="A265" s="159"/>
    </row>
    <row r="266" spans="1:6" x14ac:dyDescent="0.25">
      <c r="A266" s="159"/>
      <c r="B266" s="157" t="s">
        <v>548</v>
      </c>
    </row>
    <row r="267" spans="1:6" x14ac:dyDescent="0.25">
      <c r="A267" s="159"/>
      <c r="B267" s="157" t="s">
        <v>549</v>
      </c>
    </row>
    <row r="268" spans="1:6" x14ac:dyDescent="0.25">
      <c r="A268" s="159"/>
      <c r="B268" s="157" t="s">
        <v>550</v>
      </c>
    </row>
    <row r="269" spans="1:6" x14ac:dyDescent="0.25">
      <c r="A269" s="159"/>
      <c r="B269" s="157" t="s">
        <v>551</v>
      </c>
    </row>
    <row r="270" spans="1:6" x14ac:dyDescent="0.25">
      <c r="A270" s="159"/>
      <c r="B270" s="157" t="s">
        <v>552</v>
      </c>
    </row>
    <row r="271" spans="1:6" x14ac:dyDescent="0.25">
      <c r="A271" s="159"/>
      <c r="B271" s="157" t="s">
        <v>553</v>
      </c>
    </row>
    <row r="272" spans="1:6" x14ac:dyDescent="0.25">
      <c r="A272" s="159"/>
      <c r="B272" s="157" t="s">
        <v>554</v>
      </c>
    </row>
    <row r="273" spans="1:6" x14ac:dyDescent="0.25">
      <c r="A273" s="159"/>
      <c r="B273" s="157" t="s">
        <v>555</v>
      </c>
    </row>
    <row r="274" spans="1:6" x14ac:dyDescent="0.25">
      <c r="A274" s="159"/>
      <c r="B274" s="157" t="s">
        <v>556</v>
      </c>
    </row>
    <row r="275" spans="1:6" x14ac:dyDescent="0.25">
      <c r="A275" s="159"/>
      <c r="B275" s="157" t="s">
        <v>557</v>
      </c>
    </row>
    <row r="276" spans="1:6" x14ac:dyDescent="0.25">
      <c r="A276" s="159"/>
      <c r="B276" s="157" t="s">
        <v>558</v>
      </c>
    </row>
    <row r="277" spans="1:6" x14ac:dyDescent="0.25">
      <c r="A277" s="159"/>
      <c r="B277" s="157" t="s">
        <v>559</v>
      </c>
    </row>
    <row r="278" spans="1:6" x14ac:dyDescent="0.25">
      <c r="A278" s="159"/>
      <c r="B278" s="157" t="s">
        <v>560</v>
      </c>
    </row>
    <row r="279" spans="1:6" x14ac:dyDescent="0.25">
      <c r="A279" s="159"/>
      <c r="B279" s="157" t="s">
        <v>561</v>
      </c>
    </row>
    <row r="280" spans="1:6" x14ac:dyDescent="0.25">
      <c r="A280" s="159"/>
      <c r="B280" s="157" t="s">
        <v>562</v>
      </c>
    </row>
    <row r="281" spans="1:6" x14ac:dyDescent="0.25">
      <c r="A281" s="159" t="s">
        <v>563</v>
      </c>
      <c r="B281" s="157" t="s">
        <v>564</v>
      </c>
      <c r="C281" s="157" t="s">
        <v>79</v>
      </c>
      <c r="D281" s="157" t="s">
        <v>318</v>
      </c>
      <c r="E281" s="167">
        <v>0</v>
      </c>
      <c r="F281" s="157">
        <f>E281*C281</f>
        <v>0</v>
      </c>
    </row>
    <row r="282" spans="1:6" x14ac:dyDescent="0.25">
      <c r="A282" s="159"/>
      <c r="B282" s="157" t="s">
        <v>565</v>
      </c>
    </row>
    <row r="283" spans="1:6" x14ac:dyDescent="0.25">
      <c r="A283" s="159" t="s">
        <v>566</v>
      </c>
      <c r="B283" s="157" t="s">
        <v>567</v>
      </c>
      <c r="C283" s="157" t="s">
        <v>79</v>
      </c>
      <c r="D283" s="157" t="s">
        <v>318</v>
      </c>
      <c r="E283" s="167">
        <v>0</v>
      </c>
      <c r="F283" s="157">
        <f>E283*C283</f>
        <v>0</v>
      </c>
    </row>
    <row r="284" spans="1:6" x14ac:dyDescent="0.25">
      <c r="A284" s="159"/>
      <c r="B284" s="157" t="s">
        <v>568</v>
      </c>
    </row>
    <row r="285" spans="1:6" x14ac:dyDescent="0.25">
      <c r="A285" s="159"/>
      <c r="B285" s="157" t="s">
        <v>569</v>
      </c>
    </row>
    <row r="286" spans="1:6" x14ac:dyDescent="0.25">
      <c r="A286" s="159"/>
      <c r="B286" s="157" t="s">
        <v>570</v>
      </c>
    </row>
    <row r="287" spans="1:6" x14ac:dyDescent="0.25">
      <c r="A287" s="159"/>
      <c r="B287" s="157" t="s">
        <v>321</v>
      </c>
    </row>
    <row r="288" spans="1:6" x14ac:dyDescent="0.25">
      <c r="A288" s="159"/>
      <c r="B288" s="157" t="s">
        <v>322</v>
      </c>
    </row>
    <row r="289" spans="1:2" x14ac:dyDescent="0.25">
      <c r="A289" s="159"/>
      <c r="B289" s="157" t="s">
        <v>323</v>
      </c>
    </row>
    <row r="290" spans="1:2" x14ac:dyDescent="0.25">
      <c r="A290" s="159"/>
      <c r="B290" s="157" t="s">
        <v>324</v>
      </c>
    </row>
    <row r="291" spans="1:2" x14ac:dyDescent="0.25">
      <c r="A291" s="159"/>
      <c r="B291" s="157" t="s">
        <v>325</v>
      </c>
    </row>
    <row r="292" spans="1:2" x14ac:dyDescent="0.25">
      <c r="A292" s="159"/>
      <c r="B292" s="157" t="s">
        <v>571</v>
      </c>
    </row>
    <row r="293" spans="1:2" x14ac:dyDescent="0.25">
      <c r="A293" s="159"/>
      <c r="B293" s="157" t="s">
        <v>327</v>
      </c>
    </row>
    <row r="294" spans="1:2" x14ac:dyDescent="0.25">
      <c r="A294" s="159"/>
      <c r="B294" s="157" t="s">
        <v>572</v>
      </c>
    </row>
    <row r="295" spans="1:2" x14ac:dyDescent="0.25">
      <c r="A295" s="159"/>
      <c r="B295" s="157" t="s">
        <v>573</v>
      </c>
    </row>
    <row r="296" spans="1:2" x14ac:dyDescent="0.25">
      <c r="A296" s="159"/>
      <c r="B296" s="157" t="s">
        <v>330</v>
      </c>
    </row>
    <row r="297" spans="1:2" x14ac:dyDescent="0.25">
      <c r="A297" s="159"/>
      <c r="B297" s="157" t="s">
        <v>574</v>
      </c>
    </row>
    <row r="298" spans="1:2" x14ac:dyDescent="0.25">
      <c r="A298" s="159"/>
      <c r="B298" s="157" t="s">
        <v>575</v>
      </c>
    </row>
    <row r="299" spans="1:2" x14ac:dyDescent="0.25">
      <c r="A299" s="159"/>
      <c r="B299" s="157" t="s">
        <v>576</v>
      </c>
    </row>
    <row r="300" spans="1:2" x14ac:dyDescent="0.25">
      <c r="A300" s="159"/>
    </row>
    <row r="301" spans="1:2" x14ac:dyDescent="0.25">
      <c r="A301" s="159"/>
      <c r="B301" s="157" t="s">
        <v>577</v>
      </c>
    </row>
    <row r="302" spans="1:2" x14ac:dyDescent="0.25">
      <c r="A302" s="159"/>
      <c r="B302" s="157" t="s">
        <v>578</v>
      </c>
    </row>
    <row r="303" spans="1:2" x14ac:dyDescent="0.25">
      <c r="A303" s="159"/>
      <c r="B303" s="157" t="s">
        <v>579</v>
      </c>
    </row>
    <row r="304" spans="1:2" x14ac:dyDescent="0.25">
      <c r="A304" s="159"/>
      <c r="B304" s="157" t="s">
        <v>580</v>
      </c>
    </row>
    <row r="305" spans="1:6" x14ac:dyDescent="0.25">
      <c r="A305" s="159"/>
      <c r="B305" s="157" t="s">
        <v>581</v>
      </c>
    </row>
    <row r="306" spans="1:6" x14ac:dyDescent="0.25">
      <c r="A306" s="159"/>
      <c r="B306" s="157" t="s">
        <v>582</v>
      </c>
    </row>
    <row r="307" spans="1:6" x14ac:dyDescent="0.25">
      <c r="A307" s="159"/>
      <c r="B307" s="157" t="s">
        <v>583</v>
      </c>
    </row>
    <row r="308" spans="1:6" x14ac:dyDescent="0.25">
      <c r="A308" s="159"/>
      <c r="B308" s="157" t="s">
        <v>584</v>
      </c>
    </row>
    <row r="309" spans="1:6" x14ac:dyDescent="0.25">
      <c r="A309" s="159"/>
      <c r="B309" s="157" t="s">
        <v>585</v>
      </c>
    </row>
    <row r="310" spans="1:6" x14ac:dyDescent="0.25">
      <c r="A310" s="159"/>
      <c r="B310" s="157" t="s">
        <v>586</v>
      </c>
    </row>
    <row r="311" spans="1:6" x14ac:dyDescent="0.25">
      <c r="A311" s="159"/>
      <c r="B311" s="157" t="s">
        <v>587</v>
      </c>
    </row>
    <row r="312" spans="1:6" x14ac:dyDescent="0.25">
      <c r="A312" s="159" t="s">
        <v>588</v>
      </c>
      <c r="B312" s="157" t="s">
        <v>589</v>
      </c>
      <c r="C312" s="157" t="s">
        <v>79</v>
      </c>
      <c r="D312" s="157" t="s">
        <v>318</v>
      </c>
      <c r="E312" s="167">
        <v>0</v>
      </c>
      <c r="F312" s="157">
        <f t="shared" ref="F312:F321" si="0">E312*C312</f>
        <v>0</v>
      </c>
    </row>
    <row r="313" spans="1:6" x14ac:dyDescent="0.25">
      <c r="A313" s="159" t="s">
        <v>590</v>
      </c>
      <c r="B313" s="157" t="s">
        <v>591</v>
      </c>
      <c r="C313" s="157" t="s">
        <v>79</v>
      </c>
      <c r="D313" s="157" t="s">
        <v>318</v>
      </c>
      <c r="E313" s="167">
        <v>0</v>
      </c>
      <c r="F313" s="157">
        <f t="shared" si="0"/>
        <v>0</v>
      </c>
    </row>
    <row r="314" spans="1:6" x14ac:dyDescent="0.25">
      <c r="A314" s="159"/>
      <c r="B314" s="157" t="s">
        <v>592</v>
      </c>
    </row>
    <row r="315" spans="1:6" x14ac:dyDescent="0.25">
      <c r="A315" s="159" t="s">
        <v>593</v>
      </c>
      <c r="B315" s="157" t="s">
        <v>594</v>
      </c>
      <c r="C315" s="157" t="s">
        <v>79</v>
      </c>
      <c r="E315" s="167">
        <v>0</v>
      </c>
      <c r="F315" s="157">
        <f t="shared" si="0"/>
        <v>0</v>
      </c>
    </row>
    <row r="316" spans="1:6" x14ac:dyDescent="0.25">
      <c r="A316" s="159"/>
      <c r="B316" s="157" t="s">
        <v>595</v>
      </c>
    </row>
    <row r="317" spans="1:6" x14ac:dyDescent="0.25">
      <c r="A317" s="159"/>
      <c r="B317" s="157" t="s">
        <v>596</v>
      </c>
    </row>
    <row r="318" spans="1:6" x14ac:dyDescent="0.25">
      <c r="A318" s="159" t="s">
        <v>597</v>
      </c>
      <c r="B318" s="157" t="s">
        <v>598</v>
      </c>
      <c r="C318" s="157" t="s">
        <v>79</v>
      </c>
      <c r="D318" s="157" t="s">
        <v>318</v>
      </c>
      <c r="E318" s="167">
        <v>0</v>
      </c>
      <c r="F318" s="157">
        <f t="shared" si="0"/>
        <v>0</v>
      </c>
    </row>
    <row r="319" spans="1:6" x14ac:dyDescent="0.25">
      <c r="A319" s="159" t="s">
        <v>599</v>
      </c>
      <c r="B319" s="157" t="s">
        <v>600</v>
      </c>
      <c r="C319" s="157" t="s">
        <v>601</v>
      </c>
      <c r="D319" s="157" t="s">
        <v>602</v>
      </c>
      <c r="E319" s="167">
        <v>0</v>
      </c>
      <c r="F319" s="157">
        <f t="shared" si="0"/>
        <v>0</v>
      </c>
    </row>
    <row r="320" spans="1:6" x14ac:dyDescent="0.25">
      <c r="A320" s="159" t="s">
        <v>603</v>
      </c>
      <c r="B320" s="157" t="s">
        <v>604</v>
      </c>
      <c r="C320" s="157" t="s">
        <v>79</v>
      </c>
      <c r="D320" s="157" t="s">
        <v>605</v>
      </c>
      <c r="E320" s="167">
        <v>0</v>
      </c>
      <c r="F320" s="157">
        <f t="shared" si="0"/>
        <v>0</v>
      </c>
    </row>
    <row r="321" spans="1:6" x14ac:dyDescent="0.25">
      <c r="A321" s="159" t="s">
        <v>606</v>
      </c>
      <c r="B321" s="157" t="s">
        <v>607</v>
      </c>
      <c r="C321" s="157" t="s">
        <v>608</v>
      </c>
      <c r="D321" s="157" t="s">
        <v>602</v>
      </c>
      <c r="E321" s="167">
        <v>0</v>
      </c>
      <c r="F321" s="157">
        <f t="shared" si="0"/>
        <v>0</v>
      </c>
    </row>
    <row r="322" spans="1:6" x14ac:dyDescent="0.25">
      <c r="B322" s="157" t="s">
        <v>609</v>
      </c>
      <c r="F322" s="160">
        <f>SUM(F33:F321)</f>
        <v>0</v>
      </c>
    </row>
    <row r="326" spans="1:6" x14ac:dyDescent="0.25">
      <c r="B326" s="157" t="s">
        <v>610</v>
      </c>
      <c r="F326" s="160">
        <f>F322</f>
        <v>0</v>
      </c>
    </row>
    <row r="327" spans="1:6" x14ac:dyDescent="0.25">
      <c r="B327" s="157" t="s">
        <v>611</v>
      </c>
      <c r="F327" s="160">
        <f>F326*0.21</f>
        <v>0</v>
      </c>
    </row>
    <row r="328" spans="1:6" x14ac:dyDescent="0.25">
      <c r="B328" s="157" t="s">
        <v>612</v>
      </c>
      <c r="F328" s="160">
        <f>F326+F327</f>
        <v>0</v>
      </c>
    </row>
    <row r="331" spans="1:6" x14ac:dyDescent="0.25">
      <c r="A331" s="157" t="s">
        <v>613</v>
      </c>
    </row>
    <row r="332" spans="1:6" x14ac:dyDescent="0.25">
      <c r="A332" s="157" t="s">
        <v>614</v>
      </c>
    </row>
    <row r="333" spans="1:6" x14ac:dyDescent="0.25">
      <c r="A333" s="157" t="s">
        <v>615</v>
      </c>
    </row>
    <row r="334" spans="1:6" x14ac:dyDescent="0.25">
      <c r="A334" s="157" t="s">
        <v>616</v>
      </c>
    </row>
    <row r="335" spans="1:6" x14ac:dyDescent="0.25">
      <c r="A335" s="157" t="s">
        <v>617</v>
      </c>
    </row>
    <row r="336" spans="1:6" x14ac:dyDescent="0.25">
      <c r="A336" s="157" t="s">
        <v>618</v>
      </c>
    </row>
    <row r="337" spans="1:1" x14ac:dyDescent="0.25">
      <c r="A337" s="157" t="s">
        <v>619</v>
      </c>
    </row>
    <row r="338" spans="1:1" x14ac:dyDescent="0.25">
      <c r="A338" s="157" t="s">
        <v>620</v>
      </c>
    </row>
    <row r="339" spans="1:1" x14ac:dyDescent="0.25">
      <c r="A339" s="157" t="s">
        <v>621</v>
      </c>
    </row>
    <row r="341" spans="1:1" x14ac:dyDescent="0.25">
      <c r="A341" s="157" t="s">
        <v>622</v>
      </c>
    </row>
    <row r="342" spans="1:1" x14ac:dyDescent="0.25">
      <c r="A342" s="157" t="s">
        <v>623</v>
      </c>
    </row>
    <row r="344" spans="1:1" x14ac:dyDescent="0.25">
      <c r="A344" s="157" t="s">
        <v>624</v>
      </c>
    </row>
    <row r="345" spans="1:1" x14ac:dyDescent="0.25">
      <c r="A345" s="157" t="s">
        <v>623</v>
      </c>
    </row>
    <row r="347" spans="1:1" x14ac:dyDescent="0.25">
      <c r="A347" s="157" t="s">
        <v>625</v>
      </c>
    </row>
    <row r="348" spans="1:1" x14ac:dyDescent="0.25">
      <c r="A348" s="157" t="s">
        <v>626</v>
      </c>
    </row>
  </sheetData>
  <pageMargins left="0.78740157499999996" right="0.78740157499999996" top="0.984251969" bottom="0.984251969" header="0.5" footer="0.5"/>
  <pageSetup paperSize="9" orientation="portrait" horizontalDpi="360" verticalDpi="36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A9B9F-DE94-43EE-AD6F-D99CBB1ADBDB}">
  <dimension ref="A1:S185"/>
  <sheetViews>
    <sheetView tabSelected="1" topLeftCell="A89" workbookViewId="0">
      <selection activeCell="C112" sqref="C112"/>
    </sheetView>
  </sheetViews>
  <sheetFormatPr defaultRowHeight="12.6" x14ac:dyDescent="0.25"/>
  <cols>
    <col min="1" max="1" width="10.28515625" style="159" customWidth="1"/>
    <col min="2" max="2" width="67.42578125" style="157" customWidth="1"/>
    <col min="3" max="4" width="9.28515625" style="157"/>
    <col min="5" max="5" width="14.140625" style="157" customWidth="1"/>
    <col min="6" max="6" width="14" style="157" bestFit="1" customWidth="1"/>
    <col min="7" max="256" width="9.28515625" style="157"/>
    <col min="257" max="257" width="10.28515625" style="157" customWidth="1"/>
    <col min="258" max="258" width="67.42578125" style="157" customWidth="1"/>
    <col min="259" max="260" width="9.28515625" style="157"/>
    <col min="261" max="261" width="14.140625" style="157" customWidth="1"/>
    <col min="262" max="262" width="14" style="157" bestFit="1" customWidth="1"/>
    <col min="263" max="512" width="9.28515625" style="157"/>
    <col min="513" max="513" width="10.28515625" style="157" customWidth="1"/>
    <col min="514" max="514" width="67.42578125" style="157" customWidth="1"/>
    <col min="515" max="516" width="9.28515625" style="157"/>
    <col min="517" max="517" width="14.140625" style="157" customWidth="1"/>
    <col min="518" max="518" width="14" style="157" bestFit="1" customWidth="1"/>
    <col min="519" max="768" width="9.28515625" style="157"/>
    <col min="769" max="769" width="10.28515625" style="157" customWidth="1"/>
    <col min="770" max="770" width="67.42578125" style="157" customWidth="1"/>
    <col min="771" max="772" width="9.28515625" style="157"/>
    <col min="773" max="773" width="14.140625" style="157" customWidth="1"/>
    <col min="774" max="774" width="14" style="157" bestFit="1" customWidth="1"/>
    <col min="775" max="1024" width="9.28515625" style="157"/>
    <col min="1025" max="1025" width="10.28515625" style="157" customWidth="1"/>
    <col min="1026" max="1026" width="67.42578125" style="157" customWidth="1"/>
    <col min="1027" max="1028" width="9.28515625" style="157"/>
    <col min="1029" max="1029" width="14.140625" style="157" customWidth="1"/>
    <col min="1030" max="1030" width="14" style="157" bestFit="1" customWidth="1"/>
    <col min="1031" max="1280" width="9.28515625" style="157"/>
    <col min="1281" max="1281" width="10.28515625" style="157" customWidth="1"/>
    <col min="1282" max="1282" width="67.42578125" style="157" customWidth="1"/>
    <col min="1283" max="1284" width="9.28515625" style="157"/>
    <col min="1285" max="1285" width="14.140625" style="157" customWidth="1"/>
    <col min="1286" max="1286" width="14" style="157" bestFit="1" customWidth="1"/>
    <col min="1287" max="1536" width="9.28515625" style="157"/>
    <col min="1537" max="1537" width="10.28515625" style="157" customWidth="1"/>
    <col min="1538" max="1538" width="67.42578125" style="157" customWidth="1"/>
    <col min="1539" max="1540" width="9.28515625" style="157"/>
    <col min="1541" max="1541" width="14.140625" style="157" customWidth="1"/>
    <col min="1542" max="1542" width="14" style="157" bestFit="1" customWidth="1"/>
    <col min="1543" max="1792" width="9.28515625" style="157"/>
    <col min="1793" max="1793" width="10.28515625" style="157" customWidth="1"/>
    <col min="1794" max="1794" width="67.42578125" style="157" customWidth="1"/>
    <col min="1795" max="1796" width="9.28515625" style="157"/>
    <col min="1797" max="1797" width="14.140625" style="157" customWidth="1"/>
    <col min="1798" max="1798" width="14" style="157" bestFit="1" customWidth="1"/>
    <col min="1799" max="2048" width="9.28515625" style="157"/>
    <col min="2049" max="2049" width="10.28515625" style="157" customWidth="1"/>
    <col min="2050" max="2050" width="67.42578125" style="157" customWidth="1"/>
    <col min="2051" max="2052" width="9.28515625" style="157"/>
    <col min="2053" max="2053" width="14.140625" style="157" customWidth="1"/>
    <col min="2054" max="2054" width="14" style="157" bestFit="1" customWidth="1"/>
    <col min="2055" max="2304" width="9.28515625" style="157"/>
    <col min="2305" max="2305" width="10.28515625" style="157" customWidth="1"/>
    <col min="2306" max="2306" width="67.42578125" style="157" customWidth="1"/>
    <col min="2307" max="2308" width="9.28515625" style="157"/>
    <col min="2309" max="2309" width="14.140625" style="157" customWidth="1"/>
    <col min="2310" max="2310" width="14" style="157" bestFit="1" customWidth="1"/>
    <col min="2311" max="2560" width="9.28515625" style="157"/>
    <col min="2561" max="2561" width="10.28515625" style="157" customWidth="1"/>
    <col min="2562" max="2562" width="67.42578125" style="157" customWidth="1"/>
    <col min="2563" max="2564" width="9.28515625" style="157"/>
    <col min="2565" max="2565" width="14.140625" style="157" customWidth="1"/>
    <col min="2566" max="2566" width="14" style="157" bestFit="1" customWidth="1"/>
    <col min="2567" max="2816" width="9.28515625" style="157"/>
    <col min="2817" max="2817" width="10.28515625" style="157" customWidth="1"/>
    <col min="2818" max="2818" width="67.42578125" style="157" customWidth="1"/>
    <col min="2819" max="2820" width="9.28515625" style="157"/>
    <col min="2821" max="2821" width="14.140625" style="157" customWidth="1"/>
    <col min="2822" max="2822" width="14" style="157" bestFit="1" customWidth="1"/>
    <col min="2823" max="3072" width="9.28515625" style="157"/>
    <col min="3073" max="3073" width="10.28515625" style="157" customWidth="1"/>
    <col min="3074" max="3074" width="67.42578125" style="157" customWidth="1"/>
    <col min="3075" max="3076" width="9.28515625" style="157"/>
    <col min="3077" max="3077" width="14.140625" style="157" customWidth="1"/>
    <col min="3078" max="3078" width="14" style="157" bestFit="1" customWidth="1"/>
    <col min="3079" max="3328" width="9.28515625" style="157"/>
    <col min="3329" max="3329" width="10.28515625" style="157" customWidth="1"/>
    <col min="3330" max="3330" width="67.42578125" style="157" customWidth="1"/>
    <col min="3331" max="3332" width="9.28515625" style="157"/>
    <col min="3333" max="3333" width="14.140625" style="157" customWidth="1"/>
    <col min="3334" max="3334" width="14" style="157" bestFit="1" customWidth="1"/>
    <col min="3335" max="3584" width="9.28515625" style="157"/>
    <col min="3585" max="3585" width="10.28515625" style="157" customWidth="1"/>
    <col min="3586" max="3586" width="67.42578125" style="157" customWidth="1"/>
    <col min="3587" max="3588" width="9.28515625" style="157"/>
    <col min="3589" max="3589" width="14.140625" style="157" customWidth="1"/>
    <col min="3590" max="3590" width="14" style="157" bestFit="1" customWidth="1"/>
    <col min="3591" max="3840" width="9.28515625" style="157"/>
    <col min="3841" max="3841" width="10.28515625" style="157" customWidth="1"/>
    <col min="3842" max="3842" width="67.42578125" style="157" customWidth="1"/>
    <col min="3843" max="3844" width="9.28515625" style="157"/>
    <col min="3845" max="3845" width="14.140625" style="157" customWidth="1"/>
    <col min="3846" max="3846" width="14" style="157" bestFit="1" customWidth="1"/>
    <col min="3847" max="4096" width="9.28515625" style="157"/>
    <col min="4097" max="4097" width="10.28515625" style="157" customWidth="1"/>
    <col min="4098" max="4098" width="67.42578125" style="157" customWidth="1"/>
    <col min="4099" max="4100" width="9.28515625" style="157"/>
    <col min="4101" max="4101" width="14.140625" style="157" customWidth="1"/>
    <col min="4102" max="4102" width="14" style="157" bestFit="1" customWidth="1"/>
    <col min="4103" max="4352" width="9.28515625" style="157"/>
    <col min="4353" max="4353" width="10.28515625" style="157" customWidth="1"/>
    <col min="4354" max="4354" width="67.42578125" style="157" customWidth="1"/>
    <col min="4355" max="4356" width="9.28515625" style="157"/>
    <col min="4357" max="4357" width="14.140625" style="157" customWidth="1"/>
    <col min="4358" max="4358" width="14" style="157" bestFit="1" customWidth="1"/>
    <col min="4359" max="4608" width="9.28515625" style="157"/>
    <col min="4609" max="4609" width="10.28515625" style="157" customWidth="1"/>
    <col min="4610" max="4610" width="67.42578125" style="157" customWidth="1"/>
    <col min="4611" max="4612" width="9.28515625" style="157"/>
    <col min="4613" max="4613" width="14.140625" style="157" customWidth="1"/>
    <col min="4614" max="4614" width="14" style="157" bestFit="1" customWidth="1"/>
    <col min="4615" max="4864" width="9.28515625" style="157"/>
    <col min="4865" max="4865" width="10.28515625" style="157" customWidth="1"/>
    <col min="4866" max="4866" width="67.42578125" style="157" customWidth="1"/>
    <col min="4867" max="4868" width="9.28515625" style="157"/>
    <col min="4869" max="4869" width="14.140625" style="157" customWidth="1"/>
    <col min="4870" max="4870" width="14" style="157" bestFit="1" customWidth="1"/>
    <col min="4871" max="5120" width="9.28515625" style="157"/>
    <col min="5121" max="5121" width="10.28515625" style="157" customWidth="1"/>
    <col min="5122" max="5122" width="67.42578125" style="157" customWidth="1"/>
    <col min="5123" max="5124" width="9.28515625" style="157"/>
    <col min="5125" max="5125" width="14.140625" style="157" customWidth="1"/>
    <col min="5126" max="5126" width="14" style="157" bestFit="1" customWidth="1"/>
    <col min="5127" max="5376" width="9.28515625" style="157"/>
    <col min="5377" max="5377" width="10.28515625" style="157" customWidth="1"/>
    <col min="5378" max="5378" width="67.42578125" style="157" customWidth="1"/>
    <col min="5379" max="5380" width="9.28515625" style="157"/>
    <col min="5381" max="5381" width="14.140625" style="157" customWidth="1"/>
    <col min="5382" max="5382" width="14" style="157" bestFit="1" customWidth="1"/>
    <col min="5383" max="5632" width="9.28515625" style="157"/>
    <col min="5633" max="5633" width="10.28515625" style="157" customWidth="1"/>
    <col min="5634" max="5634" width="67.42578125" style="157" customWidth="1"/>
    <col min="5635" max="5636" width="9.28515625" style="157"/>
    <col min="5637" max="5637" width="14.140625" style="157" customWidth="1"/>
    <col min="5638" max="5638" width="14" style="157" bestFit="1" customWidth="1"/>
    <col min="5639" max="5888" width="9.28515625" style="157"/>
    <col min="5889" max="5889" width="10.28515625" style="157" customWidth="1"/>
    <col min="5890" max="5890" width="67.42578125" style="157" customWidth="1"/>
    <col min="5891" max="5892" width="9.28515625" style="157"/>
    <col min="5893" max="5893" width="14.140625" style="157" customWidth="1"/>
    <col min="5894" max="5894" width="14" style="157" bestFit="1" customWidth="1"/>
    <col min="5895" max="6144" width="9.28515625" style="157"/>
    <col min="6145" max="6145" width="10.28515625" style="157" customWidth="1"/>
    <col min="6146" max="6146" width="67.42578125" style="157" customWidth="1"/>
    <col min="6147" max="6148" width="9.28515625" style="157"/>
    <col min="6149" max="6149" width="14.140625" style="157" customWidth="1"/>
    <col min="6150" max="6150" width="14" style="157" bestFit="1" customWidth="1"/>
    <col min="6151" max="6400" width="9.28515625" style="157"/>
    <col min="6401" max="6401" width="10.28515625" style="157" customWidth="1"/>
    <col min="6402" max="6402" width="67.42578125" style="157" customWidth="1"/>
    <col min="6403" max="6404" width="9.28515625" style="157"/>
    <col min="6405" max="6405" width="14.140625" style="157" customWidth="1"/>
    <col min="6406" max="6406" width="14" style="157" bestFit="1" customWidth="1"/>
    <col min="6407" max="6656" width="9.28515625" style="157"/>
    <col min="6657" max="6657" width="10.28515625" style="157" customWidth="1"/>
    <col min="6658" max="6658" width="67.42578125" style="157" customWidth="1"/>
    <col min="6659" max="6660" width="9.28515625" style="157"/>
    <col min="6661" max="6661" width="14.140625" style="157" customWidth="1"/>
    <col min="6662" max="6662" width="14" style="157" bestFit="1" customWidth="1"/>
    <col min="6663" max="6912" width="9.28515625" style="157"/>
    <col min="6913" max="6913" width="10.28515625" style="157" customWidth="1"/>
    <col min="6914" max="6914" width="67.42578125" style="157" customWidth="1"/>
    <col min="6915" max="6916" width="9.28515625" style="157"/>
    <col min="6917" max="6917" width="14.140625" style="157" customWidth="1"/>
    <col min="6918" max="6918" width="14" style="157" bestFit="1" customWidth="1"/>
    <col min="6919" max="7168" width="9.28515625" style="157"/>
    <col min="7169" max="7169" width="10.28515625" style="157" customWidth="1"/>
    <col min="7170" max="7170" width="67.42578125" style="157" customWidth="1"/>
    <col min="7171" max="7172" width="9.28515625" style="157"/>
    <col min="7173" max="7173" width="14.140625" style="157" customWidth="1"/>
    <col min="7174" max="7174" width="14" style="157" bestFit="1" customWidth="1"/>
    <col min="7175" max="7424" width="9.28515625" style="157"/>
    <col min="7425" max="7425" width="10.28515625" style="157" customWidth="1"/>
    <col min="7426" max="7426" width="67.42578125" style="157" customWidth="1"/>
    <col min="7427" max="7428" width="9.28515625" style="157"/>
    <col min="7429" max="7429" width="14.140625" style="157" customWidth="1"/>
    <col min="7430" max="7430" width="14" style="157" bestFit="1" customWidth="1"/>
    <col min="7431" max="7680" width="9.28515625" style="157"/>
    <col min="7681" max="7681" width="10.28515625" style="157" customWidth="1"/>
    <col min="7682" max="7682" width="67.42578125" style="157" customWidth="1"/>
    <col min="7683" max="7684" width="9.28515625" style="157"/>
    <col min="7685" max="7685" width="14.140625" style="157" customWidth="1"/>
    <col min="7686" max="7686" width="14" style="157" bestFit="1" customWidth="1"/>
    <col min="7687" max="7936" width="9.28515625" style="157"/>
    <col min="7937" max="7937" width="10.28515625" style="157" customWidth="1"/>
    <col min="7938" max="7938" width="67.42578125" style="157" customWidth="1"/>
    <col min="7939" max="7940" width="9.28515625" style="157"/>
    <col min="7941" max="7941" width="14.140625" style="157" customWidth="1"/>
    <col min="7942" max="7942" width="14" style="157" bestFit="1" customWidth="1"/>
    <col min="7943" max="8192" width="9.28515625" style="157"/>
    <col min="8193" max="8193" width="10.28515625" style="157" customWidth="1"/>
    <col min="8194" max="8194" width="67.42578125" style="157" customWidth="1"/>
    <col min="8195" max="8196" width="9.28515625" style="157"/>
    <col min="8197" max="8197" width="14.140625" style="157" customWidth="1"/>
    <col min="8198" max="8198" width="14" style="157" bestFit="1" customWidth="1"/>
    <col min="8199" max="8448" width="9.28515625" style="157"/>
    <col min="8449" max="8449" width="10.28515625" style="157" customWidth="1"/>
    <col min="8450" max="8450" width="67.42578125" style="157" customWidth="1"/>
    <col min="8451" max="8452" width="9.28515625" style="157"/>
    <col min="8453" max="8453" width="14.140625" style="157" customWidth="1"/>
    <col min="8454" max="8454" width="14" style="157" bestFit="1" customWidth="1"/>
    <col min="8455" max="8704" width="9.28515625" style="157"/>
    <col min="8705" max="8705" width="10.28515625" style="157" customWidth="1"/>
    <col min="8706" max="8706" width="67.42578125" style="157" customWidth="1"/>
    <col min="8707" max="8708" width="9.28515625" style="157"/>
    <col min="8709" max="8709" width="14.140625" style="157" customWidth="1"/>
    <col min="8710" max="8710" width="14" style="157" bestFit="1" customWidth="1"/>
    <col min="8711" max="8960" width="9.28515625" style="157"/>
    <col min="8961" max="8961" width="10.28515625" style="157" customWidth="1"/>
    <col min="8962" max="8962" width="67.42578125" style="157" customWidth="1"/>
    <col min="8963" max="8964" width="9.28515625" style="157"/>
    <col min="8965" max="8965" width="14.140625" style="157" customWidth="1"/>
    <col min="8966" max="8966" width="14" style="157" bestFit="1" customWidth="1"/>
    <col min="8967" max="9216" width="9.28515625" style="157"/>
    <col min="9217" max="9217" width="10.28515625" style="157" customWidth="1"/>
    <col min="9218" max="9218" width="67.42578125" style="157" customWidth="1"/>
    <col min="9219" max="9220" width="9.28515625" style="157"/>
    <col min="9221" max="9221" width="14.140625" style="157" customWidth="1"/>
    <col min="9222" max="9222" width="14" style="157" bestFit="1" customWidth="1"/>
    <col min="9223" max="9472" width="9.28515625" style="157"/>
    <col min="9473" max="9473" width="10.28515625" style="157" customWidth="1"/>
    <col min="9474" max="9474" width="67.42578125" style="157" customWidth="1"/>
    <col min="9475" max="9476" width="9.28515625" style="157"/>
    <col min="9477" max="9477" width="14.140625" style="157" customWidth="1"/>
    <col min="9478" max="9478" width="14" style="157" bestFit="1" customWidth="1"/>
    <col min="9479" max="9728" width="9.28515625" style="157"/>
    <col min="9729" max="9729" width="10.28515625" style="157" customWidth="1"/>
    <col min="9730" max="9730" width="67.42578125" style="157" customWidth="1"/>
    <col min="9731" max="9732" width="9.28515625" style="157"/>
    <col min="9733" max="9733" width="14.140625" style="157" customWidth="1"/>
    <col min="9734" max="9734" width="14" style="157" bestFit="1" customWidth="1"/>
    <col min="9735" max="9984" width="9.28515625" style="157"/>
    <col min="9985" max="9985" width="10.28515625" style="157" customWidth="1"/>
    <col min="9986" max="9986" width="67.42578125" style="157" customWidth="1"/>
    <col min="9987" max="9988" width="9.28515625" style="157"/>
    <col min="9989" max="9989" width="14.140625" style="157" customWidth="1"/>
    <col min="9990" max="9990" width="14" style="157" bestFit="1" customWidth="1"/>
    <col min="9991" max="10240" width="9.28515625" style="157"/>
    <col min="10241" max="10241" width="10.28515625" style="157" customWidth="1"/>
    <col min="10242" max="10242" width="67.42578125" style="157" customWidth="1"/>
    <col min="10243" max="10244" width="9.28515625" style="157"/>
    <col min="10245" max="10245" width="14.140625" style="157" customWidth="1"/>
    <col min="10246" max="10246" width="14" style="157" bestFit="1" customWidth="1"/>
    <col min="10247" max="10496" width="9.28515625" style="157"/>
    <col min="10497" max="10497" width="10.28515625" style="157" customWidth="1"/>
    <col min="10498" max="10498" width="67.42578125" style="157" customWidth="1"/>
    <col min="10499" max="10500" width="9.28515625" style="157"/>
    <col min="10501" max="10501" width="14.140625" style="157" customWidth="1"/>
    <col min="10502" max="10502" width="14" style="157" bestFit="1" customWidth="1"/>
    <col min="10503" max="10752" width="9.28515625" style="157"/>
    <col min="10753" max="10753" width="10.28515625" style="157" customWidth="1"/>
    <col min="10754" max="10754" width="67.42578125" style="157" customWidth="1"/>
    <col min="10755" max="10756" width="9.28515625" style="157"/>
    <col min="10757" max="10757" width="14.140625" style="157" customWidth="1"/>
    <col min="10758" max="10758" width="14" style="157" bestFit="1" customWidth="1"/>
    <col min="10759" max="11008" width="9.28515625" style="157"/>
    <col min="11009" max="11009" width="10.28515625" style="157" customWidth="1"/>
    <col min="11010" max="11010" width="67.42578125" style="157" customWidth="1"/>
    <col min="11011" max="11012" width="9.28515625" style="157"/>
    <col min="11013" max="11013" width="14.140625" style="157" customWidth="1"/>
    <col min="11014" max="11014" width="14" style="157" bestFit="1" customWidth="1"/>
    <col min="11015" max="11264" width="9.28515625" style="157"/>
    <col min="11265" max="11265" width="10.28515625" style="157" customWidth="1"/>
    <col min="11266" max="11266" width="67.42578125" style="157" customWidth="1"/>
    <col min="11267" max="11268" width="9.28515625" style="157"/>
    <col min="11269" max="11269" width="14.140625" style="157" customWidth="1"/>
    <col min="11270" max="11270" width="14" style="157" bestFit="1" customWidth="1"/>
    <col min="11271" max="11520" width="9.28515625" style="157"/>
    <col min="11521" max="11521" width="10.28515625" style="157" customWidth="1"/>
    <col min="11522" max="11522" width="67.42578125" style="157" customWidth="1"/>
    <col min="11523" max="11524" width="9.28515625" style="157"/>
    <col min="11525" max="11525" width="14.140625" style="157" customWidth="1"/>
    <col min="11526" max="11526" width="14" style="157" bestFit="1" customWidth="1"/>
    <col min="11527" max="11776" width="9.28515625" style="157"/>
    <col min="11777" max="11777" width="10.28515625" style="157" customWidth="1"/>
    <col min="11778" max="11778" width="67.42578125" style="157" customWidth="1"/>
    <col min="11779" max="11780" width="9.28515625" style="157"/>
    <col min="11781" max="11781" width="14.140625" style="157" customWidth="1"/>
    <col min="11782" max="11782" width="14" style="157" bestFit="1" customWidth="1"/>
    <col min="11783" max="12032" width="9.28515625" style="157"/>
    <col min="12033" max="12033" width="10.28515625" style="157" customWidth="1"/>
    <col min="12034" max="12034" width="67.42578125" style="157" customWidth="1"/>
    <col min="12035" max="12036" width="9.28515625" style="157"/>
    <col min="12037" max="12037" width="14.140625" style="157" customWidth="1"/>
    <col min="12038" max="12038" width="14" style="157" bestFit="1" customWidth="1"/>
    <col min="12039" max="12288" width="9.28515625" style="157"/>
    <col min="12289" max="12289" width="10.28515625" style="157" customWidth="1"/>
    <col min="12290" max="12290" width="67.42578125" style="157" customWidth="1"/>
    <col min="12291" max="12292" width="9.28515625" style="157"/>
    <col min="12293" max="12293" width="14.140625" style="157" customWidth="1"/>
    <col min="12294" max="12294" width="14" style="157" bestFit="1" customWidth="1"/>
    <col min="12295" max="12544" width="9.28515625" style="157"/>
    <col min="12545" max="12545" width="10.28515625" style="157" customWidth="1"/>
    <col min="12546" max="12546" width="67.42578125" style="157" customWidth="1"/>
    <col min="12547" max="12548" width="9.28515625" style="157"/>
    <col min="12549" max="12549" width="14.140625" style="157" customWidth="1"/>
    <col min="12550" max="12550" width="14" style="157" bestFit="1" customWidth="1"/>
    <col min="12551" max="12800" width="9.28515625" style="157"/>
    <col min="12801" max="12801" width="10.28515625" style="157" customWidth="1"/>
    <col min="12802" max="12802" width="67.42578125" style="157" customWidth="1"/>
    <col min="12803" max="12804" width="9.28515625" style="157"/>
    <col min="12805" max="12805" width="14.140625" style="157" customWidth="1"/>
    <col min="12806" max="12806" width="14" style="157" bestFit="1" customWidth="1"/>
    <col min="12807" max="13056" width="9.28515625" style="157"/>
    <col min="13057" max="13057" width="10.28515625" style="157" customWidth="1"/>
    <col min="13058" max="13058" width="67.42578125" style="157" customWidth="1"/>
    <col min="13059" max="13060" width="9.28515625" style="157"/>
    <col min="13061" max="13061" width="14.140625" style="157" customWidth="1"/>
    <col min="13062" max="13062" width="14" style="157" bestFit="1" customWidth="1"/>
    <col min="13063" max="13312" width="9.28515625" style="157"/>
    <col min="13313" max="13313" width="10.28515625" style="157" customWidth="1"/>
    <col min="13314" max="13314" width="67.42578125" style="157" customWidth="1"/>
    <col min="13315" max="13316" width="9.28515625" style="157"/>
    <col min="13317" max="13317" width="14.140625" style="157" customWidth="1"/>
    <col min="13318" max="13318" width="14" style="157" bestFit="1" customWidth="1"/>
    <col min="13319" max="13568" width="9.28515625" style="157"/>
    <col min="13569" max="13569" width="10.28515625" style="157" customWidth="1"/>
    <col min="13570" max="13570" width="67.42578125" style="157" customWidth="1"/>
    <col min="13571" max="13572" width="9.28515625" style="157"/>
    <col min="13573" max="13573" width="14.140625" style="157" customWidth="1"/>
    <col min="13574" max="13574" width="14" style="157" bestFit="1" customWidth="1"/>
    <col min="13575" max="13824" width="9.28515625" style="157"/>
    <col min="13825" max="13825" width="10.28515625" style="157" customWidth="1"/>
    <col min="13826" max="13826" width="67.42578125" style="157" customWidth="1"/>
    <col min="13827" max="13828" width="9.28515625" style="157"/>
    <col min="13829" max="13829" width="14.140625" style="157" customWidth="1"/>
    <col min="13830" max="13830" width="14" style="157" bestFit="1" customWidth="1"/>
    <col min="13831" max="14080" width="9.28515625" style="157"/>
    <col min="14081" max="14081" width="10.28515625" style="157" customWidth="1"/>
    <col min="14082" max="14082" width="67.42578125" style="157" customWidth="1"/>
    <col min="14083" max="14084" width="9.28515625" style="157"/>
    <col min="14085" max="14085" width="14.140625" style="157" customWidth="1"/>
    <col min="14086" max="14086" width="14" style="157" bestFit="1" customWidth="1"/>
    <col min="14087" max="14336" width="9.28515625" style="157"/>
    <col min="14337" max="14337" width="10.28515625" style="157" customWidth="1"/>
    <col min="14338" max="14338" width="67.42578125" style="157" customWidth="1"/>
    <col min="14339" max="14340" width="9.28515625" style="157"/>
    <col min="14341" max="14341" width="14.140625" style="157" customWidth="1"/>
    <col min="14342" max="14342" width="14" style="157" bestFit="1" customWidth="1"/>
    <col min="14343" max="14592" width="9.28515625" style="157"/>
    <col min="14593" max="14593" width="10.28515625" style="157" customWidth="1"/>
    <col min="14594" max="14594" width="67.42578125" style="157" customWidth="1"/>
    <col min="14595" max="14596" width="9.28515625" style="157"/>
    <col min="14597" max="14597" width="14.140625" style="157" customWidth="1"/>
    <col min="14598" max="14598" width="14" style="157" bestFit="1" customWidth="1"/>
    <col min="14599" max="14848" width="9.28515625" style="157"/>
    <col min="14849" max="14849" width="10.28515625" style="157" customWidth="1"/>
    <col min="14850" max="14850" width="67.42578125" style="157" customWidth="1"/>
    <col min="14851" max="14852" width="9.28515625" style="157"/>
    <col min="14853" max="14853" width="14.140625" style="157" customWidth="1"/>
    <col min="14854" max="14854" width="14" style="157" bestFit="1" customWidth="1"/>
    <col min="14855" max="15104" width="9.28515625" style="157"/>
    <col min="15105" max="15105" width="10.28515625" style="157" customWidth="1"/>
    <col min="15106" max="15106" width="67.42578125" style="157" customWidth="1"/>
    <col min="15107" max="15108" width="9.28515625" style="157"/>
    <col min="15109" max="15109" width="14.140625" style="157" customWidth="1"/>
    <col min="15110" max="15110" width="14" style="157" bestFit="1" customWidth="1"/>
    <col min="15111" max="15360" width="9.28515625" style="157"/>
    <col min="15361" max="15361" width="10.28515625" style="157" customWidth="1"/>
    <col min="15362" max="15362" width="67.42578125" style="157" customWidth="1"/>
    <col min="15363" max="15364" width="9.28515625" style="157"/>
    <col min="15365" max="15365" width="14.140625" style="157" customWidth="1"/>
    <col min="15366" max="15366" width="14" style="157" bestFit="1" customWidth="1"/>
    <col min="15367" max="15616" width="9.28515625" style="157"/>
    <col min="15617" max="15617" width="10.28515625" style="157" customWidth="1"/>
    <col min="15618" max="15618" width="67.42578125" style="157" customWidth="1"/>
    <col min="15619" max="15620" width="9.28515625" style="157"/>
    <col min="15621" max="15621" width="14.140625" style="157" customWidth="1"/>
    <col min="15622" max="15622" width="14" style="157" bestFit="1" customWidth="1"/>
    <col min="15623" max="15872" width="9.28515625" style="157"/>
    <col min="15873" max="15873" width="10.28515625" style="157" customWidth="1"/>
    <col min="15874" max="15874" width="67.42578125" style="157" customWidth="1"/>
    <col min="15875" max="15876" width="9.28515625" style="157"/>
    <col min="15877" max="15877" width="14.140625" style="157" customWidth="1"/>
    <col min="15878" max="15878" width="14" style="157" bestFit="1" customWidth="1"/>
    <col min="15879" max="16128" width="9.28515625" style="157"/>
    <col min="16129" max="16129" width="10.28515625" style="157" customWidth="1"/>
    <col min="16130" max="16130" width="67.42578125" style="157" customWidth="1"/>
    <col min="16131" max="16132" width="9.28515625" style="157"/>
    <col min="16133" max="16133" width="14.140625" style="157" customWidth="1"/>
    <col min="16134" max="16134" width="14" style="157" bestFit="1" customWidth="1"/>
    <col min="16135" max="16384" width="9.28515625" style="157"/>
  </cols>
  <sheetData>
    <row r="1" spans="1:19" x14ac:dyDescent="0.25">
      <c r="A1" s="159" t="s">
        <v>278</v>
      </c>
      <c r="B1" s="157" t="s">
        <v>279</v>
      </c>
      <c r="C1" s="157" t="s">
        <v>280</v>
      </c>
      <c r="D1" s="157" t="s">
        <v>87</v>
      </c>
      <c r="E1" s="157" t="s">
        <v>281</v>
      </c>
      <c r="F1" s="157" t="s">
        <v>282</v>
      </c>
      <c r="G1" s="157" t="s">
        <v>283</v>
      </c>
      <c r="H1" s="157" t="s">
        <v>284</v>
      </c>
      <c r="I1" s="157" t="s">
        <v>285</v>
      </c>
      <c r="J1" s="157" t="s">
        <v>286</v>
      </c>
      <c r="K1" s="157" t="s">
        <v>287</v>
      </c>
      <c r="L1" s="157" t="s">
        <v>288</v>
      </c>
      <c r="M1" s="157" t="s">
        <v>289</v>
      </c>
      <c r="N1" s="157" t="s">
        <v>290</v>
      </c>
      <c r="O1" s="157" t="s">
        <v>291</v>
      </c>
      <c r="P1" s="157" t="s">
        <v>292</v>
      </c>
      <c r="Q1" s="157" t="s">
        <v>293</v>
      </c>
      <c r="R1" s="157" t="s">
        <v>294</v>
      </c>
      <c r="S1" s="157" t="s">
        <v>295</v>
      </c>
    </row>
    <row r="2" spans="1:19" ht="27" customHeight="1" x14ac:dyDescent="0.35">
      <c r="B2" s="161" t="s">
        <v>627</v>
      </c>
    </row>
    <row r="3" spans="1:19" ht="27" customHeight="1" x14ac:dyDescent="0.35">
      <c r="B3" s="161" t="s">
        <v>297</v>
      </c>
    </row>
    <row r="4" spans="1:19" x14ac:dyDescent="0.25">
      <c r="B4" s="157" t="s">
        <v>298</v>
      </c>
    </row>
    <row r="5" spans="1:19" x14ac:dyDescent="0.25">
      <c r="B5" s="157" t="s">
        <v>299</v>
      </c>
    </row>
    <row r="6" spans="1:19" x14ac:dyDescent="0.25">
      <c r="B6" s="157" t="s">
        <v>300</v>
      </c>
    </row>
    <row r="7" spans="1:19" x14ac:dyDescent="0.25">
      <c r="B7" s="157" t="s">
        <v>301</v>
      </c>
    </row>
    <row r="8" spans="1:19" x14ac:dyDescent="0.25">
      <c r="B8" s="157" t="s">
        <v>302</v>
      </c>
    </row>
    <row r="9" spans="1:19" x14ac:dyDescent="0.25">
      <c r="B9" s="157" t="s">
        <v>303</v>
      </c>
    </row>
    <row r="11" spans="1:19" x14ac:dyDescent="0.25">
      <c r="B11" s="157" t="s">
        <v>628</v>
      </c>
    </row>
    <row r="12" spans="1:19" x14ac:dyDescent="0.25">
      <c r="B12" s="157" t="s">
        <v>305</v>
      </c>
    </row>
    <row r="13" spans="1:19" x14ac:dyDescent="0.25">
      <c r="B13" s="157" t="s">
        <v>306</v>
      </c>
    </row>
    <row r="17" spans="1:6" x14ac:dyDescent="0.25">
      <c r="A17" s="159" t="s">
        <v>307</v>
      </c>
    </row>
    <row r="18" spans="1:6" x14ac:dyDescent="0.25">
      <c r="A18" s="159" t="s">
        <v>308</v>
      </c>
    </row>
    <row r="21" spans="1:6" x14ac:dyDescent="0.25">
      <c r="A21" s="159" t="s">
        <v>309</v>
      </c>
    </row>
    <row r="25" spans="1:6" x14ac:dyDescent="0.25">
      <c r="A25" s="159" t="s">
        <v>310</v>
      </c>
    </row>
    <row r="29" spans="1:6" x14ac:dyDescent="0.25">
      <c r="A29" s="159" t="s">
        <v>311</v>
      </c>
      <c r="B29" s="157" t="s">
        <v>156</v>
      </c>
      <c r="C29" s="157" t="s">
        <v>88</v>
      </c>
      <c r="D29" s="157" t="s">
        <v>87</v>
      </c>
      <c r="E29" s="157" t="s">
        <v>312</v>
      </c>
      <c r="F29" s="157" t="s">
        <v>226</v>
      </c>
    </row>
    <row r="31" spans="1:6" x14ac:dyDescent="0.25">
      <c r="B31" s="157" t="s">
        <v>629</v>
      </c>
    </row>
    <row r="32" spans="1:6" x14ac:dyDescent="0.25">
      <c r="A32" s="159" t="s">
        <v>566</v>
      </c>
      <c r="B32" s="157" t="s">
        <v>630</v>
      </c>
      <c r="C32" s="162" t="s">
        <v>79</v>
      </c>
      <c r="D32" s="157" t="s">
        <v>318</v>
      </c>
      <c r="E32" s="167">
        <v>0</v>
      </c>
      <c r="F32" s="157">
        <f>E32*C32</f>
        <v>0</v>
      </c>
    </row>
    <row r="33" spans="1:6" x14ac:dyDescent="0.25">
      <c r="B33" s="157" t="s">
        <v>631</v>
      </c>
    </row>
    <row r="34" spans="1:6" x14ac:dyDescent="0.25">
      <c r="B34" s="157" t="s">
        <v>632</v>
      </c>
    </row>
    <row r="35" spans="1:6" x14ac:dyDescent="0.25">
      <c r="B35" s="157" t="s">
        <v>633</v>
      </c>
    </row>
    <row r="36" spans="1:6" x14ac:dyDescent="0.25">
      <c r="B36" s="157" t="s">
        <v>634</v>
      </c>
    </row>
    <row r="37" spans="1:6" x14ac:dyDescent="0.25">
      <c r="B37" s="157" t="s">
        <v>635</v>
      </c>
    </row>
    <row r="38" spans="1:6" x14ac:dyDescent="0.25">
      <c r="B38" s="157" t="s">
        <v>636</v>
      </c>
    </row>
    <row r="39" spans="1:6" x14ac:dyDescent="0.25">
      <c r="B39" s="157" t="s">
        <v>637</v>
      </c>
    </row>
    <row r="40" spans="1:6" x14ac:dyDescent="0.25">
      <c r="B40" s="157" t="s">
        <v>638</v>
      </c>
    </row>
    <row r="41" spans="1:6" x14ac:dyDescent="0.25">
      <c r="B41" s="157" t="s">
        <v>639</v>
      </c>
    </row>
    <row r="42" spans="1:6" x14ac:dyDescent="0.25">
      <c r="B42" s="157" t="s">
        <v>640</v>
      </c>
    </row>
    <row r="43" spans="1:6" x14ac:dyDescent="0.25">
      <c r="A43" s="159" t="s">
        <v>641</v>
      </c>
      <c r="B43" s="157" t="s">
        <v>630</v>
      </c>
      <c r="C43" s="157" t="s">
        <v>79</v>
      </c>
      <c r="D43" s="157" t="s">
        <v>318</v>
      </c>
      <c r="E43" s="167">
        <v>0</v>
      </c>
      <c r="F43" s="157">
        <f>E43*C43</f>
        <v>0</v>
      </c>
    </row>
    <row r="44" spans="1:6" x14ac:dyDescent="0.25">
      <c r="B44" s="157" t="s">
        <v>631</v>
      </c>
    </row>
    <row r="45" spans="1:6" x14ac:dyDescent="0.25">
      <c r="B45" s="157" t="s">
        <v>632</v>
      </c>
    </row>
    <row r="46" spans="1:6" x14ac:dyDescent="0.25">
      <c r="B46" s="157" t="s">
        <v>633</v>
      </c>
    </row>
    <row r="47" spans="1:6" x14ac:dyDescent="0.25">
      <c r="B47" s="157" t="s">
        <v>634</v>
      </c>
    </row>
    <row r="48" spans="1:6" x14ac:dyDescent="0.25">
      <c r="B48" s="157" t="s">
        <v>635</v>
      </c>
    </row>
    <row r="49" spans="1:6" x14ac:dyDescent="0.25">
      <c r="B49" s="157" t="s">
        <v>636</v>
      </c>
    </row>
    <row r="50" spans="1:6" x14ac:dyDescent="0.25">
      <c r="B50" s="157" t="s">
        <v>637</v>
      </c>
    </row>
    <row r="51" spans="1:6" x14ac:dyDescent="0.25">
      <c r="B51" s="157" t="s">
        <v>638</v>
      </c>
    </row>
    <row r="52" spans="1:6" x14ac:dyDescent="0.25">
      <c r="B52" s="157" t="s">
        <v>639</v>
      </c>
    </row>
    <row r="53" spans="1:6" x14ac:dyDescent="0.25">
      <c r="B53" s="157" t="s">
        <v>642</v>
      </c>
    </row>
    <row r="54" spans="1:6" x14ac:dyDescent="0.25">
      <c r="A54" s="159" t="s">
        <v>643</v>
      </c>
      <c r="B54" s="157" t="s">
        <v>644</v>
      </c>
      <c r="C54" s="157" t="s">
        <v>81</v>
      </c>
      <c r="D54" s="157" t="s">
        <v>318</v>
      </c>
      <c r="E54" s="167">
        <v>0</v>
      </c>
      <c r="F54" s="157">
        <f>E54*C54</f>
        <v>0</v>
      </c>
    </row>
    <row r="55" spans="1:6" x14ac:dyDescent="0.25">
      <c r="B55" s="157" t="s">
        <v>631</v>
      </c>
    </row>
    <row r="56" spans="1:6" x14ac:dyDescent="0.25">
      <c r="B56" s="157" t="s">
        <v>632</v>
      </c>
    </row>
    <row r="57" spans="1:6" x14ac:dyDescent="0.25">
      <c r="B57" s="157" t="s">
        <v>633</v>
      </c>
    </row>
    <row r="58" spans="1:6" x14ac:dyDescent="0.25">
      <c r="B58" s="157" t="s">
        <v>634</v>
      </c>
    </row>
    <row r="59" spans="1:6" x14ac:dyDescent="0.25">
      <c r="B59" s="157" t="s">
        <v>635</v>
      </c>
    </row>
    <row r="60" spans="1:6" x14ac:dyDescent="0.25">
      <c r="B60" s="157" t="s">
        <v>636</v>
      </c>
    </row>
    <row r="61" spans="1:6" x14ac:dyDescent="0.25">
      <c r="B61" s="157" t="s">
        <v>637</v>
      </c>
    </row>
    <row r="62" spans="1:6" x14ac:dyDescent="0.25">
      <c r="B62" s="157" t="s">
        <v>638</v>
      </c>
    </row>
    <row r="63" spans="1:6" x14ac:dyDescent="0.25">
      <c r="B63" s="157" t="s">
        <v>639</v>
      </c>
    </row>
    <row r="64" spans="1:6" x14ac:dyDescent="0.25">
      <c r="B64" s="157" t="s">
        <v>645</v>
      </c>
    </row>
    <row r="65" spans="1:6" x14ac:dyDescent="0.25">
      <c r="A65" s="159" t="s">
        <v>646</v>
      </c>
      <c r="B65" s="157" t="s">
        <v>644</v>
      </c>
      <c r="C65" s="157" t="s">
        <v>81</v>
      </c>
      <c r="D65" s="157" t="s">
        <v>318</v>
      </c>
      <c r="E65" s="167">
        <v>0</v>
      </c>
      <c r="F65" s="157">
        <f>E65*C65</f>
        <v>0</v>
      </c>
    </row>
    <row r="66" spans="1:6" x14ac:dyDescent="0.25">
      <c r="B66" s="157" t="s">
        <v>631</v>
      </c>
    </row>
    <row r="67" spans="1:6" x14ac:dyDescent="0.25">
      <c r="B67" s="157" t="s">
        <v>632</v>
      </c>
    </row>
    <row r="68" spans="1:6" x14ac:dyDescent="0.25">
      <c r="B68" s="157" t="s">
        <v>633</v>
      </c>
    </row>
    <row r="69" spans="1:6" x14ac:dyDescent="0.25">
      <c r="B69" s="157" t="s">
        <v>634</v>
      </c>
    </row>
    <row r="70" spans="1:6" x14ac:dyDescent="0.25">
      <c r="B70" s="157" t="s">
        <v>635</v>
      </c>
    </row>
    <row r="71" spans="1:6" x14ac:dyDescent="0.25">
      <c r="B71" s="157" t="s">
        <v>636</v>
      </c>
    </row>
    <row r="72" spans="1:6" x14ac:dyDescent="0.25">
      <c r="B72" s="157" t="s">
        <v>637</v>
      </c>
    </row>
    <row r="73" spans="1:6" x14ac:dyDescent="0.25">
      <c r="B73" s="157" t="s">
        <v>638</v>
      </c>
    </row>
    <row r="74" spans="1:6" x14ac:dyDescent="0.25">
      <c r="B74" s="157" t="s">
        <v>639</v>
      </c>
    </row>
    <row r="75" spans="1:6" x14ac:dyDescent="0.25">
      <c r="B75" s="157" t="s">
        <v>647</v>
      </c>
    </row>
    <row r="76" spans="1:6" x14ac:dyDescent="0.25">
      <c r="A76" s="159" t="s">
        <v>648</v>
      </c>
      <c r="B76" s="157" t="s">
        <v>649</v>
      </c>
      <c r="C76" s="157" t="s">
        <v>650</v>
      </c>
      <c r="D76" s="157" t="s">
        <v>318</v>
      </c>
      <c r="E76" s="167">
        <v>0</v>
      </c>
      <c r="F76" s="157">
        <f>E76*C76</f>
        <v>0</v>
      </c>
    </row>
    <row r="77" spans="1:6" x14ac:dyDescent="0.25">
      <c r="B77" s="157" t="s">
        <v>651</v>
      </c>
    </row>
    <row r="78" spans="1:6" x14ac:dyDescent="0.25">
      <c r="B78" s="157" t="s">
        <v>652</v>
      </c>
    </row>
    <row r="79" spans="1:6" x14ac:dyDescent="0.25">
      <c r="B79" s="157" t="s">
        <v>653</v>
      </c>
    </row>
    <row r="80" spans="1:6" x14ac:dyDescent="0.25">
      <c r="B80" s="157" t="s">
        <v>654</v>
      </c>
    </row>
    <row r="81" spans="1:6" x14ac:dyDescent="0.25">
      <c r="B81" s="157" t="s">
        <v>655</v>
      </c>
    </row>
    <row r="82" spans="1:6" x14ac:dyDescent="0.25">
      <c r="B82" s="157" t="s">
        <v>656</v>
      </c>
    </row>
    <row r="84" spans="1:6" x14ac:dyDescent="0.25">
      <c r="B84" s="163" t="s">
        <v>346</v>
      </c>
    </row>
    <row r="85" spans="1:6" x14ac:dyDescent="0.25">
      <c r="A85" s="159" t="s">
        <v>657</v>
      </c>
      <c r="B85" s="157" t="s">
        <v>658</v>
      </c>
      <c r="C85" s="157" t="s">
        <v>79</v>
      </c>
      <c r="D85" s="157" t="s">
        <v>318</v>
      </c>
      <c r="E85" s="167">
        <v>0</v>
      </c>
      <c r="F85" s="157">
        <f>E85*C85</f>
        <v>0</v>
      </c>
    </row>
    <row r="86" spans="1:6" x14ac:dyDescent="0.25">
      <c r="B86" s="157" t="s">
        <v>659</v>
      </c>
    </row>
    <row r="87" spans="1:6" x14ac:dyDescent="0.25">
      <c r="B87" s="157" t="s">
        <v>660</v>
      </c>
    </row>
    <row r="88" spans="1:6" x14ac:dyDescent="0.25">
      <c r="B88" s="157" t="s">
        <v>661</v>
      </c>
    </row>
    <row r="89" spans="1:6" x14ac:dyDescent="0.25">
      <c r="B89" s="157" t="s">
        <v>662</v>
      </c>
    </row>
    <row r="90" spans="1:6" x14ac:dyDescent="0.25">
      <c r="B90" s="157" t="s">
        <v>663</v>
      </c>
    </row>
    <row r="91" spans="1:6" x14ac:dyDescent="0.25">
      <c r="B91" s="157" t="s">
        <v>664</v>
      </c>
    </row>
    <row r="92" spans="1:6" x14ac:dyDescent="0.25">
      <c r="B92" s="157" t="s">
        <v>665</v>
      </c>
    </row>
    <row r="93" spans="1:6" x14ac:dyDescent="0.25">
      <c r="B93" s="157" t="s">
        <v>666</v>
      </c>
    </row>
    <row r="94" spans="1:6" x14ac:dyDescent="0.25">
      <c r="A94" s="159" t="s">
        <v>667</v>
      </c>
      <c r="B94" s="157" t="s">
        <v>668</v>
      </c>
      <c r="C94" s="157" t="s">
        <v>79</v>
      </c>
      <c r="D94" s="157" t="s">
        <v>318</v>
      </c>
      <c r="E94" s="167">
        <v>0</v>
      </c>
      <c r="F94" s="157">
        <f>E94*C94</f>
        <v>0</v>
      </c>
    </row>
    <row r="95" spans="1:6" x14ac:dyDescent="0.25">
      <c r="B95" s="157" t="s">
        <v>669</v>
      </c>
    </row>
    <row r="96" spans="1:6" x14ac:dyDescent="0.25">
      <c r="B96" s="157" t="s">
        <v>670</v>
      </c>
    </row>
    <row r="97" spans="1:6" x14ac:dyDescent="0.25">
      <c r="B97" s="157" t="s">
        <v>671</v>
      </c>
    </row>
    <row r="98" spans="1:6" x14ac:dyDescent="0.25">
      <c r="B98" s="157" t="s">
        <v>672</v>
      </c>
    </row>
    <row r="99" spans="1:6" x14ac:dyDescent="0.25">
      <c r="B99" s="157" t="s">
        <v>673</v>
      </c>
    </row>
    <row r="100" spans="1:6" x14ac:dyDescent="0.25">
      <c r="B100" s="157" t="s">
        <v>674</v>
      </c>
    </row>
    <row r="101" spans="1:6" x14ac:dyDescent="0.25">
      <c r="B101" s="157" t="s">
        <v>675</v>
      </c>
    </row>
    <row r="102" spans="1:6" x14ac:dyDescent="0.25">
      <c r="B102" s="157" t="s">
        <v>676</v>
      </c>
    </row>
    <row r="103" spans="1:6" x14ac:dyDescent="0.25">
      <c r="B103" s="157" t="s">
        <v>677</v>
      </c>
    </row>
    <row r="104" spans="1:6" x14ac:dyDescent="0.25">
      <c r="B104" s="157" t="s">
        <v>678</v>
      </c>
    </row>
    <row r="105" spans="1:6" x14ac:dyDescent="0.25">
      <c r="B105" s="157" t="s">
        <v>679</v>
      </c>
    </row>
    <row r="106" spans="1:6" x14ac:dyDescent="0.25">
      <c r="A106" s="159" t="s">
        <v>680</v>
      </c>
      <c r="B106" s="157" t="s">
        <v>681</v>
      </c>
      <c r="C106" s="157" t="s">
        <v>79</v>
      </c>
      <c r="D106" s="157" t="s">
        <v>318</v>
      </c>
      <c r="E106" s="167">
        <v>0</v>
      </c>
      <c r="F106" s="157">
        <f>E106*C106</f>
        <v>0</v>
      </c>
    </row>
    <row r="107" spans="1:6" x14ac:dyDescent="0.25">
      <c r="B107" s="157" t="s">
        <v>682</v>
      </c>
    </row>
    <row r="108" spans="1:6" x14ac:dyDescent="0.25">
      <c r="B108" s="157" t="s">
        <v>683</v>
      </c>
    </row>
    <row r="109" spans="1:6" x14ac:dyDescent="0.25">
      <c r="B109" s="157" t="s">
        <v>684</v>
      </c>
    </row>
    <row r="110" spans="1:6" x14ac:dyDescent="0.25">
      <c r="B110" s="157" t="s">
        <v>685</v>
      </c>
    </row>
    <row r="111" spans="1:6" x14ac:dyDescent="0.25">
      <c r="B111" s="157" t="s">
        <v>686</v>
      </c>
    </row>
    <row r="112" spans="1:6" x14ac:dyDescent="0.25">
      <c r="A112" s="159" t="s">
        <v>687</v>
      </c>
      <c r="B112" s="157" t="s">
        <v>688</v>
      </c>
      <c r="C112" s="215">
        <v>3</v>
      </c>
      <c r="D112" s="157" t="s">
        <v>318</v>
      </c>
      <c r="E112" s="167">
        <v>0</v>
      </c>
      <c r="F112" s="157">
        <f>E112*C112</f>
        <v>0</v>
      </c>
    </row>
    <row r="113" spans="1:6" x14ac:dyDescent="0.25">
      <c r="B113" s="157" t="s">
        <v>690</v>
      </c>
    </row>
    <row r="114" spans="1:6" x14ac:dyDescent="0.25">
      <c r="B114" s="214" t="s">
        <v>743</v>
      </c>
    </row>
    <row r="115" spans="1:6" x14ac:dyDescent="0.25">
      <c r="A115" s="159" t="s">
        <v>691</v>
      </c>
      <c r="B115" s="157" t="s">
        <v>692</v>
      </c>
      <c r="C115" s="157" t="s">
        <v>689</v>
      </c>
      <c r="D115" s="157" t="s">
        <v>318</v>
      </c>
      <c r="E115" s="167">
        <v>0</v>
      </c>
      <c r="F115" s="157">
        <f>E115*C115</f>
        <v>0</v>
      </c>
    </row>
    <row r="116" spans="1:6" x14ac:dyDescent="0.25">
      <c r="A116" s="159" t="s">
        <v>693</v>
      </c>
      <c r="B116" s="157" t="s">
        <v>694</v>
      </c>
      <c r="C116" s="157" t="s">
        <v>79</v>
      </c>
      <c r="D116" s="157" t="s">
        <v>318</v>
      </c>
      <c r="E116" s="167">
        <v>0</v>
      </c>
      <c r="F116" s="157">
        <f>E116*C116</f>
        <v>0</v>
      </c>
    </row>
    <row r="117" spans="1:6" x14ac:dyDescent="0.25">
      <c r="A117" s="159" t="s">
        <v>695</v>
      </c>
      <c r="B117" s="157" t="s">
        <v>696</v>
      </c>
      <c r="C117" s="157" t="s">
        <v>79</v>
      </c>
      <c r="D117" s="157" t="s">
        <v>318</v>
      </c>
      <c r="E117" s="167">
        <v>0</v>
      </c>
      <c r="F117" s="157">
        <f>E117*C117</f>
        <v>0</v>
      </c>
    </row>
    <row r="118" spans="1:6" x14ac:dyDescent="0.25">
      <c r="B118" s="157" t="s">
        <v>697</v>
      </c>
    </row>
    <row r="119" spans="1:6" x14ac:dyDescent="0.25">
      <c r="B119" s="157" t="s">
        <v>698</v>
      </c>
    </row>
    <row r="120" spans="1:6" x14ac:dyDescent="0.25">
      <c r="B120" s="157" t="s">
        <v>699</v>
      </c>
    </row>
    <row r="121" spans="1:6" x14ac:dyDescent="0.25">
      <c r="B121" s="157" t="s">
        <v>700</v>
      </c>
    </row>
    <row r="122" spans="1:6" x14ac:dyDescent="0.25">
      <c r="B122" s="157" t="s">
        <v>701</v>
      </c>
    </row>
    <row r="123" spans="1:6" x14ac:dyDescent="0.25">
      <c r="B123" s="157" t="s">
        <v>702</v>
      </c>
    </row>
    <row r="124" spans="1:6" x14ac:dyDescent="0.25">
      <c r="B124" s="157" t="s">
        <v>703</v>
      </c>
    </row>
    <row r="125" spans="1:6" x14ac:dyDescent="0.25">
      <c r="B125" s="157" t="s">
        <v>704</v>
      </c>
    </row>
    <row r="126" spans="1:6" x14ac:dyDescent="0.25">
      <c r="B126" s="157" t="s">
        <v>705</v>
      </c>
    </row>
    <row r="127" spans="1:6" x14ac:dyDescent="0.25">
      <c r="B127" s="157" t="s">
        <v>706</v>
      </c>
    </row>
    <row r="128" spans="1:6" x14ac:dyDescent="0.25">
      <c r="B128" s="157" t="s">
        <v>707</v>
      </c>
    </row>
    <row r="129" spans="1:6" x14ac:dyDescent="0.25">
      <c r="B129" s="157" t="s">
        <v>708</v>
      </c>
    </row>
    <row r="130" spans="1:6" x14ac:dyDescent="0.25">
      <c r="B130" s="157" t="s">
        <v>709</v>
      </c>
    </row>
    <row r="131" spans="1:6" x14ac:dyDescent="0.25">
      <c r="A131" s="159" t="s">
        <v>710</v>
      </c>
      <c r="B131" s="157" t="s">
        <v>711</v>
      </c>
      <c r="C131" s="157" t="s">
        <v>79</v>
      </c>
      <c r="D131" s="157" t="s">
        <v>318</v>
      </c>
      <c r="E131" s="167">
        <v>0</v>
      </c>
      <c r="F131" s="157">
        <f>E131*C131</f>
        <v>0</v>
      </c>
    </row>
    <row r="132" spans="1:6" x14ac:dyDescent="0.25">
      <c r="B132" s="157" t="s">
        <v>712</v>
      </c>
    </row>
    <row r="133" spans="1:6" x14ac:dyDescent="0.25">
      <c r="B133" s="157" t="s">
        <v>713</v>
      </c>
    </row>
    <row r="134" spans="1:6" x14ac:dyDescent="0.25">
      <c r="B134" s="157" t="s">
        <v>714</v>
      </c>
    </row>
    <row r="135" spans="1:6" x14ac:dyDescent="0.25">
      <c r="B135" s="157" t="s">
        <v>715</v>
      </c>
    </row>
    <row r="136" spans="1:6" x14ac:dyDescent="0.25">
      <c r="B136" s="157" t="s">
        <v>716</v>
      </c>
    </row>
    <row r="137" spans="1:6" x14ac:dyDescent="0.25">
      <c r="B137" s="157" t="s">
        <v>717</v>
      </c>
    </row>
    <row r="138" spans="1:6" x14ac:dyDescent="0.25">
      <c r="B138" s="157" t="s">
        <v>718</v>
      </c>
    </row>
    <row r="139" spans="1:6" x14ac:dyDescent="0.25">
      <c r="B139" s="157" t="s">
        <v>719</v>
      </c>
    </row>
    <row r="140" spans="1:6" ht="25.2" customHeight="1" x14ac:dyDescent="0.25">
      <c r="B140" s="163" t="s">
        <v>388</v>
      </c>
    </row>
    <row r="141" spans="1:6" x14ac:dyDescent="0.25">
      <c r="A141" s="159" t="s">
        <v>720</v>
      </c>
      <c r="B141" s="157" t="s">
        <v>721</v>
      </c>
      <c r="C141" s="157" t="s">
        <v>79</v>
      </c>
      <c r="D141" s="157" t="s">
        <v>318</v>
      </c>
      <c r="E141" s="167">
        <v>0</v>
      </c>
      <c r="F141" s="157">
        <f>E141*C141</f>
        <v>0</v>
      </c>
    </row>
    <row r="142" spans="1:6" x14ac:dyDescent="0.25">
      <c r="B142" s="157" t="s">
        <v>722</v>
      </c>
    </row>
    <row r="143" spans="1:6" x14ac:dyDescent="0.25">
      <c r="B143" s="157" t="s">
        <v>723</v>
      </c>
    </row>
    <row r="144" spans="1:6" x14ac:dyDescent="0.25">
      <c r="B144" s="157" t="s">
        <v>724</v>
      </c>
    </row>
    <row r="145" spans="1:6" x14ac:dyDescent="0.25">
      <c r="B145" s="157" t="s">
        <v>725</v>
      </c>
    </row>
    <row r="146" spans="1:6" x14ac:dyDescent="0.25">
      <c r="B146" s="157" t="s">
        <v>726</v>
      </c>
    </row>
    <row r="147" spans="1:6" x14ac:dyDescent="0.25">
      <c r="B147" s="157" t="s">
        <v>727</v>
      </c>
    </row>
    <row r="148" spans="1:6" x14ac:dyDescent="0.25">
      <c r="B148" s="157" t="s">
        <v>728</v>
      </c>
    </row>
    <row r="149" spans="1:6" x14ac:dyDescent="0.25">
      <c r="A149" s="159" t="s">
        <v>729</v>
      </c>
      <c r="B149" s="157" t="s">
        <v>730</v>
      </c>
      <c r="C149" s="157" t="s">
        <v>650</v>
      </c>
      <c r="D149" s="157" t="s">
        <v>318</v>
      </c>
      <c r="E149" s="157">
        <v>0</v>
      </c>
      <c r="F149" s="157">
        <f>E149*C149</f>
        <v>0</v>
      </c>
    </row>
    <row r="150" spans="1:6" x14ac:dyDescent="0.25">
      <c r="B150" s="157" t="s">
        <v>731</v>
      </c>
    </row>
    <row r="151" spans="1:6" x14ac:dyDescent="0.25">
      <c r="B151" s="157" t="s">
        <v>732</v>
      </c>
    </row>
    <row r="152" spans="1:6" x14ac:dyDescent="0.25">
      <c r="B152" s="157" t="s">
        <v>733</v>
      </c>
    </row>
    <row r="153" spans="1:6" x14ac:dyDescent="0.25">
      <c r="B153" s="157" t="s">
        <v>734</v>
      </c>
    </row>
    <row r="154" spans="1:6" x14ac:dyDescent="0.25">
      <c r="B154" s="157" t="s">
        <v>735</v>
      </c>
    </row>
    <row r="155" spans="1:6" x14ac:dyDescent="0.25">
      <c r="B155" s="157" t="s">
        <v>736</v>
      </c>
    </row>
    <row r="156" spans="1:6" ht="22.2" customHeight="1" x14ac:dyDescent="0.25">
      <c r="B156" s="163" t="s">
        <v>592</v>
      </c>
    </row>
    <row r="157" spans="1:6" ht="15.6" x14ac:dyDescent="0.35">
      <c r="A157" s="164" t="s">
        <v>737</v>
      </c>
      <c r="B157" s="165" t="s">
        <v>598</v>
      </c>
      <c r="C157" s="157" t="s">
        <v>79</v>
      </c>
      <c r="D157" s="157" t="s">
        <v>742</v>
      </c>
      <c r="E157" s="167">
        <v>0</v>
      </c>
      <c r="F157" s="157">
        <f>E157*C157</f>
        <v>0</v>
      </c>
    </row>
    <row r="158" spans="1:6" ht="15.6" x14ac:dyDescent="0.35">
      <c r="A158" s="164" t="s">
        <v>738</v>
      </c>
      <c r="B158" s="165" t="s">
        <v>600</v>
      </c>
      <c r="C158" s="157" t="s">
        <v>739</v>
      </c>
      <c r="D158" s="157" t="s">
        <v>602</v>
      </c>
      <c r="E158" s="167">
        <v>0</v>
      </c>
      <c r="F158" s="157">
        <f>E158*C158</f>
        <v>0</v>
      </c>
    </row>
    <row r="159" spans="1:6" ht="15.6" x14ac:dyDescent="0.35">
      <c r="A159" s="164" t="s">
        <v>740</v>
      </c>
      <c r="B159" s="165" t="s">
        <v>604</v>
      </c>
      <c r="C159" s="157" t="s">
        <v>79</v>
      </c>
      <c r="D159" s="157" t="s">
        <v>605</v>
      </c>
      <c r="E159" s="167">
        <v>0</v>
      </c>
      <c r="F159" s="157">
        <f>E159*C159</f>
        <v>0</v>
      </c>
    </row>
    <row r="160" spans="1:6" ht="15.6" x14ac:dyDescent="0.35">
      <c r="A160" s="164"/>
      <c r="B160" s="165" t="s">
        <v>741</v>
      </c>
      <c r="F160" s="157">
        <f>SUM(F32:F159)</f>
        <v>0</v>
      </c>
    </row>
    <row r="162" spans="1:6" x14ac:dyDescent="0.25">
      <c r="B162" s="163"/>
      <c r="F162" s="163"/>
    </row>
    <row r="163" spans="1:6" x14ac:dyDescent="0.25">
      <c r="B163" s="163" t="s">
        <v>610</v>
      </c>
      <c r="F163" s="163">
        <f>F160</f>
        <v>0</v>
      </c>
    </row>
    <row r="164" spans="1:6" x14ac:dyDescent="0.25">
      <c r="B164" s="163" t="s">
        <v>611</v>
      </c>
      <c r="F164" s="166">
        <f>F163*0.21</f>
        <v>0</v>
      </c>
    </row>
    <row r="165" spans="1:6" x14ac:dyDescent="0.25">
      <c r="B165" s="163" t="s">
        <v>612</v>
      </c>
      <c r="F165" s="166">
        <f>F163+F164</f>
        <v>0</v>
      </c>
    </row>
    <row r="168" spans="1:6" x14ac:dyDescent="0.25">
      <c r="A168" s="159" t="s">
        <v>613</v>
      </c>
    </row>
    <row r="169" spans="1:6" x14ac:dyDescent="0.25">
      <c r="A169" s="159" t="s">
        <v>614</v>
      </c>
    </row>
    <row r="170" spans="1:6" x14ac:dyDescent="0.25">
      <c r="A170" s="159" t="s">
        <v>615</v>
      </c>
    </row>
    <row r="171" spans="1:6" x14ac:dyDescent="0.25">
      <c r="A171" s="159" t="s">
        <v>616</v>
      </c>
    </row>
    <row r="172" spans="1:6" x14ac:dyDescent="0.25">
      <c r="A172" s="159" t="s">
        <v>617</v>
      </c>
    </row>
    <row r="173" spans="1:6" x14ac:dyDescent="0.25">
      <c r="A173" s="159" t="s">
        <v>618</v>
      </c>
    </row>
    <row r="174" spans="1:6" x14ac:dyDescent="0.25">
      <c r="A174" s="159" t="s">
        <v>619</v>
      </c>
    </row>
    <row r="175" spans="1:6" x14ac:dyDescent="0.25">
      <c r="A175" s="159" t="s">
        <v>620</v>
      </c>
    </row>
    <row r="176" spans="1:6" x14ac:dyDescent="0.25">
      <c r="A176" s="159" t="s">
        <v>621</v>
      </c>
    </row>
    <row r="178" spans="1:1" x14ac:dyDescent="0.25">
      <c r="A178" s="159" t="s">
        <v>622</v>
      </c>
    </row>
    <row r="179" spans="1:1" x14ac:dyDescent="0.25">
      <c r="A179" s="159" t="s">
        <v>623</v>
      </c>
    </row>
    <row r="181" spans="1:1" x14ac:dyDescent="0.25">
      <c r="A181" s="159" t="s">
        <v>624</v>
      </c>
    </row>
    <row r="182" spans="1:1" x14ac:dyDescent="0.25">
      <c r="A182" s="159" t="s">
        <v>623</v>
      </c>
    </row>
    <row r="184" spans="1:1" x14ac:dyDescent="0.25">
      <c r="A184" s="159" t="s">
        <v>625</v>
      </c>
    </row>
    <row r="185" spans="1:1" x14ac:dyDescent="0.25">
      <c r="A185" s="159" t="s">
        <v>626</v>
      </c>
    </row>
  </sheetData>
  <pageMargins left="0.78740157499999996" right="0.78740157499999996" top="0.984251969" bottom="0.984251969" header="0.5" footer="0.5"/>
  <pageSetup paperSize="9" orientation="portrait" horizontalDpi="360" verticalDpi="36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.199999999999999" x14ac:dyDescent="0.2"/>
  <cols>
    <col min="1" max="1" width="8.28515625" style="72" customWidth="1"/>
    <col min="2" max="2" width="1.7109375" style="72" customWidth="1"/>
    <col min="3" max="4" width="5" style="72" customWidth="1"/>
    <col min="5" max="5" width="11.7109375" style="72" customWidth="1"/>
    <col min="6" max="6" width="9.140625" style="72" customWidth="1"/>
    <col min="7" max="7" width="5" style="72" customWidth="1"/>
    <col min="8" max="8" width="77.85546875" style="72" customWidth="1"/>
    <col min="9" max="10" width="20" style="72" customWidth="1"/>
    <col min="11" max="11" width="1.7109375" style="72" customWidth="1"/>
  </cols>
  <sheetData>
    <row r="1" spans="2:11" customFormat="1" ht="37.5" customHeight="1" x14ac:dyDescent="0.2"/>
    <row r="2" spans="2:11" customFormat="1" ht="7.5" customHeight="1" x14ac:dyDescent="0.2">
      <c r="B2" s="73"/>
      <c r="C2" s="74"/>
      <c r="D2" s="74"/>
      <c r="E2" s="74"/>
      <c r="F2" s="74"/>
      <c r="G2" s="74"/>
      <c r="H2" s="74"/>
      <c r="I2" s="74"/>
      <c r="J2" s="74"/>
      <c r="K2" s="75"/>
    </row>
    <row r="3" spans="2:11" s="7" customFormat="1" ht="45" customHeight="1" x14ac:dyDescent="0.2">
      <c r="B3" s="76"/>
      <c r="C3" s="208" t="s">
        <v>90</v>
      </c>
      <c r="D3" s="208"/>
      <c r="E3" s="208"/>
      <c r="F3" s="208"/>
      <c r="G3" s="208"/>
      <c r="H3" s="208"/>
      <c r="I3" s="208"/>
      <c r="J3" s="208"/>
      <c r="K3" s="77"/>
    </row>
    <row r="4" spans="2:11" customFormat="1" ht="25.5" customHeight="1" x14ac:dyDescent="0.3">
      <c r="B4" s="78"/>
      <c r="C4" s="213" t="s">
        <v>91</v>
      </c>
      <c r="D4" s="213"/>
      <c r="E4" s="213"/>
      <c r="F4" s="213"/>
      <c r="G4" s="213"/>
      <c r="H4" s="213"/>
      <c r="I4" s="213"/>
      <c r="J4" s="213"/>
      <c r="K4" s="79"/>
    </row>
    <row r="5" spans="2:11" customFormat="1" ht="5.25" customHeight="1" x14ac:dyDescent="0.2">
      <c r="B5" s="78"/>
      <c r="C5" s="80"/>
      <c r="D5" s="80"/>
      <c r="E5" s="80"/>
      <c r="F5" s="80"/>
      <c r="G5" s="80"/>
      <c r="H5" s="80"/>
      <c r="I5" s="80"/>
      <c r="J5" s="80"/>
      <c r="K5" s="79"/>
    </row>
    <row r="6" spans="2:11" customFormat="1" ht="15" customHeight="1" x14ac:dyDescent="0.2">
      <c r="B6" s="78"/>
      <c r="C6" s="212" t="s">
        <v>92</v>
      </c>
      <c r="D6" s="212"/>
      <c r="E6" s="212"/>
      <c r="F6" s="212"/>
      <c r="G6" s="212"/>
      <c r="H6" s="212"/>
      <c r="I6" s="212"/>
      <c r="J6" s="212"/>
      <c r="K6" s="79"/>
    </row>
    <row r="7" spans="2:11" customFormat="1" ht="15" customHeight="1" x14ac:dyDescent="0.2">
      <c r="B7" s="82"/>
      <c r="C7" s="212" t="s">
        <v>93</v>
      </c>
      <c r="D7" s="212"/>
      <c r="E7" s="212"/>
      <c r="F7" s="212"/>
      <c r="G7" s="212"/>
      <c r="H7" s="212"/>
      <c r="I7" s="212"/>
      <c r="J7" s="212"/>
      <c r="K7" s="79"/>
    </row>
    <row r="8" spans="2:11" customFormat="1" ht="12.75" customHeight="1" x14ac:dyDescent="0.2">
      <c r="B8" s="82"/>
      <c r="C8" s="81"/>
      <c r="D8" s="81"/>
      <c r="E8" s="81"/>
      <c r="F8" s="81"/>
      <c r="G8" s="81"/>
      <c r="H8" s="81"/>
      <c r="I8" s="81"/>
      <c r="J8" s="81"/>
      <c r="K8" s="79"/>
    </row>
    <row r="9" spans="2:11" customFormat="1" ht="15" customHeight="1" x14ac:dyDescent="0.2">
      <c r="B9" s="82"/>
      <c r="C9" s="212" t="s">
        <v>94</v>
      </c>
      <c r="D9" s="212"/>
      <c r="E9" s="212"/>
      <c r="F9" s="212"/>
      <c r="G9" s="212"/>
      <c r="H9" s="212"/>
      <c r="I9" s="212"/>
      <c r="J9" s="212"/>
      <c r="K9" s="79"/>
    </row>
    <row r="10" spans="2:11" customFormat="1" ht="15" customHeight="1" x14ac:dyDescent="0.2">
      <c r="B10" s="82"/>
      <c r="C10" s="81"/>
      <c r="D10" s="212" t="s">
        <v>95</v>
      </c>
      <c r="E10" s="212"/>
      <c r="F10" s="212"/>
      <c r="G10" s="212"/>
      <c r="H10" s="212"/>
      <c r="I10" s="212"/>
      <c r="J10" s="212"/>
      <c r="K10" s="79"/>
    </row>
    <row r="11" spans="2:11" customFormat="1" ht="15" customHeight="1" x14ac:dyDescent="0.2">
      <c r="B11" s="82"/>
      <c r="C11" s="83"/>
      <c r="D11" s="212" t="s">
        <v>96</v>
      </c>
      <c r="E11" s="212"/>
      <c r="F11" s="212"/>
      <c r="G11" s="212"/>
      <c r="H11" s="212"/>
      <c r="I11" s="212"/>
      <c r="J11" s="212"/>
      <c r="K11" s="79"/>
    </row>
    <row r="12" spans="2:11" customFormat="1" ht="15" customHeight="1" x14ac:dyDescent="0.2">
      <c r="B12" s="82"/>
      <c r="C12" s="83"/>
      <c r="D12" s="81"/>
      <c r="E12" s="81"/>
      <c r="F12" s="81"/>
      <c r="G12" s="81"/>
      <c r="H12" s="81"/>
      <c r="I12" s="81"/>
      <c r="J12" s="81"/>
      <c r="K12" s="79"/>
    </row>
    <row r="13" spans="2:11" customFormat="1" ht="15" customHeight="1" x14ac:dyDescent="0.2">
      <c r="B13" s="82"/>
      <c r="C13" s="83"/>
      <c r="D13" s="84" t="s">
        <v>97</v>
      </c>
      <c r="E13" s="81"/>
      <c r="F13" s="81"/>
      <c r="G13" s="81"/>
      <c r="H13" s="81"/>
      <c r="I13" s="81"/>
      <c r="J13" s="81"/>
      <c r="K13" s="79"/>
    </row>
    <row r="14" spans="2:11" customFormat="1" ht="12.75" customHeight="1" x14ac:dyDescent="0.2">
      <c r="B14" s="82"/>
      <c r="C14" s="83"/>
      <c r="D14" s="83"/>
      <c r="E14" s="83"/>
      <c r="F14" s="83"/>
      <c r="G14" s="83"/>
      <c r="H14" s="83"/>
      <c r="I14" s="83"/>
      <c r="J14" s="83"/>
      <c r="K14" s="79"/>
    </row>
    <row r="15" spans="2:11" customFormat="1" ht="15" customHeight="1" x14ac:dyDescent="0.2">
      <c r="B15" s="82"/>
      <c r="C15" s="83"/>
      <c r="D15" s="212" t="s">
        <v>98</v>
      </c>
      <c r="E15" s="212"/>
      <c r="F15" s="212"/>
      <c r="G15" s="212"/>
      <c r="H15" s="212"/>
      <c r="I15" s="212"/>
      <c r="J15" s="212"/>
      <c r="K15" s="79"/>
    </row>
    <row r="16" spans="2:11" customFormat="1" ht="15" customHeight="1" x14ac:dyDescent="0.2">
      <c r="B16" s="82"/>
      <c r="C16" s="83"/>
      <c r="D16" s="212" t="s">
        <v>99</v>
      </c>
      <c r="E16" s="212"/>
      <c r="F16" s="212"/>
      <c r="G16" s="212"/>
      <c r="H16" s="212"/>
      <c r="I16" s="212"/>
      <c r="J16" s="212"/>
      <c r="K16" s="79"/>
    </row>
    <row r="17" spans="2:11" customFormat="1" ht="15" customHeight="1" x14ac:dyDescent="0.2">
      <c r="B17" s="82"/>
      <c r="C17" s="83"/>
      <c r="D17" s="212" t="s">
        <v>100</v>
      </c>
      <c r="E17" s="212"/>
      <c r="F17" s="212"/>
      <c r="G17" s="212"/>
      <c r="H17" s="212"/>
      <c r="I17" s="212"/>
      <c r="J17" s="212"/>
      <c r="K17" s="79"/>
    </row>
    <row r="18" spans="2:11" customFormat="1" ht="15" customHeight="1" x14ac:dyDescent="0.2">
      <c r="B18" s="82"/>
      <c r="C18" s="83"/>
      <c r="D18" s="83"/>
      <c r="E18" s="85" t="s">
        <v>78</v>
      </c>
      <c r="F18" s="212" t="s">
        <v>101</v>
      </c>
      <c r="G18" s="212"/>
      <c r="H18" s="212"/>
      <c r="I18" s="212"/>
      <c r="J18" s="212"/>
      <c r="K18" s="79"/>
    </row>
    <row r="19" spans="2:11" customFormat="1" ht="15" customHeight="1" x14ac:dyDescent="0.2">
      <c r="B19" s="82"/>
      <c r="C19" s="83"/>
      <c r="D19" s="83"/>
      <c r="E19" s="85" t="s">
        <v>102</v>
      </c>
      <c r="F19" s="212" t="s">
        <v>103</v>
      </c>
      <c r="G19" s="212"/>
      <c r="H19" s="212"/>
      <c r="I19" s="212"/>
      <c r="J19" s="212"/>
      <c r="K19" s="79"/>
    </row>
    <row r="20" spans="2:11" customFormat="1" ht="15" customHeight="1" x14ac:dyDescent="0.2">
      <c r="B20" s="82"/>
      <c r="C20" s="83"/>
      <c r="D20" s="83"/>
      <c r="E20" s="85" t="s">
        <v>104</v>
      </c>
      <c r="F20" s="212" t="s">
        <v>105</v>
      </c>
      <c r="G20" s="212"/>
      <c r="H20" s="212"/>
      <c r="I20" s="212"/>
      <c r="J20" s="212"/>
      <c r="K20" s="79"/>
    </row>
    <row r="21" spans="2:11" customFormat="1" ht="15" customHeight="1" x14ac:dyDescent="0.2">
      <c r="B21" s="82"/>
      <c r="C21" s="83"/>
      <c r="D21" s="83"/>
      <c r="E21" s="85" t="s">
        <v>106</v>
      </c>
      <c r="F21" s="212" t="s">
        <v>107</v>
      </c>
      <c r="G21" s="212"/>
      <c r="H21" s="212"/>
      <c r="I21" s="212"/>
      <c r="J21" s="212"/>
      <c r="K21" s="79"/>
    </row>
    <row r="22" spans="2:11" customFormat="1" ht="15" customHeight="1" x14ac:dyDescent="0.2">
      <c r="B22" s="82"/>
      <c r="C22" s="83"/>
      <c r="D22" s="83"/>
      <c r="E22" s="85" t="s">
        <v>108</v>
      </c>
      <c r="F22" s="212" t="s">
        <v>109</v>
      </c>
      <c r="G22" s="212"/>
      <c r="H22" s="212"/>
      <c r="I22" s="212"/>
      <c r="J22" s="212"/>
      <c r="K22" s="79"/>
    </row>
    <row r="23" spans="2:11" customFormat="1" ht="15" customHeight="1" x14ac:dyDescent="0.2">
      <c r="B23" s="82"/>
      <c r="C23" s="83"/>
      <c r="D23" s="83"/>
      <c r="E23" s="85" t="s">
        <v>110</v>
      </c>
      <c r="F23" s="212" t="s">
        <v>111</v>
      </c>
      <c r="G23" s="212"/>
      <c r="H23" s="212"/>
      <c r="I23" s="212"/>
      <c r="J23" s="212"/>
      <c r="K23" s="79"/>
    </row>
    <row r="24" spans="2:11" customFormat="1" ht="12.75" customHeight="1" x14ac:dyDescent="0.2">
      <c r="B24" s="82"/>
      <c r="C24" s="83"/>
      <c r="D24" s="83"/>
      <c r="E24" s="83"/>
      <c r="F24" s="83"/>
      <c r="G24" s="83"/>
      <c r="H24" s="83"/>
      <c r="I24" s="83"/>
      <c r="J24" s="83"/>
      <c r="K24" s="79"/>
    </row>
    <row r="25" spans="2:11" customFormat="1" ht="15" customHeight="1" x14ac:dyDescent="0.2">
      <c r="B25" s="82"/>
      <c r="C25" s="212" t="s">
        <v>112</v>
      </c>
      <c r="D25" s="212"/>
      <c r="E25" s="212"/>
      <c r="F25" s="212"/>
      <c r="G25" s="212"/>
      <c r="H25" s="212"/>
      <c r="I25" s="212"/>
      <c r="J25" s="212"/>
      <c r="K25" s="79"/>
    </row>
    <row r="26" spans="2:11" customFormat="1" ht="15" customHeight="1" x14ac:dyDescent="0.2">
      <c r="B26" s="82"/>
      <c r="C26" s="212" t="s">
        <v>113</v>
      </c>
      <c r="D26" s="212"/>
      <c r="E26" s="212"/>
      <c r="F26" s="212"/>
      <c r="G26" s="212"/>
      <c r="H26" s="212"/>
      <c r="I26" s="212"/>
      <c r="J26" s="212"/>
      <c r="K26" s="79"/>
    </row>
    <row r="27" spans="2:11" customFormat="1" ht="15" customHeight="1" x14ac:dyDescent="0.2">
      <c r="B27" s="82"/>
      <c r="C27" s="81"/>
      <c r="D27" s="212" t="s">
        <v>114</v>
      </c>
      <c r="E27" s="212"/>
      <c r="F27" s="212"/>
      <c r="G27" s="212"/>
      <c r="H27" s="212"/>
      <c r="I27" s="212"/>
      <c r="J27" s="212"/>
      <c r="K27" s="79"/>
    </row>
    <row r="28" spans="2:11" customFormat="1" ht="15" customHeight="1" x14ac:dyDescent="0.2">
      <c r="B28" s="82"/>
      <c r="C28" s="83"/>
      <c r="D28" s="212" t="s">
        <v>115</v>
      </c>
      <c r="E28" s="212"/>
      <c r="F28" s="212"/>
      <c r="G28" s="212"/>
      <c r="H28" s="212"/>
      <c r="I28" s="212"/>
      <c r="J28" s="212"/>
      <c r="K28" s="79"/>
    </row>
    <row r="29" spans="2:11" customFormat="1" ht="12.75" customHeight="1" x14ac:dyDescent="0.2">
      <c r="B29" s="82"/>
      <c r="C29" s="83"/>
      <c r="D29" s="83"/>
      <c r="E29" s="83"/>
      <c r="F29" s="83"/>
      <c r="G29" s="83"/>
      <c r="H29" s="83"/>
      <c r="I29" s="83"/>
      <c r="J29" s="83"/>
      <c r="K29" s="79"/>
    </row>
    <row r="30" spans="2:11" customFormat="1" ht="15" customHeight="1" x14ac:dyDescent="0.2">
      <c r="B30" s="82"/>
      <c r="C30" s="83"/>
      <c r="D30" s="212" t="s">
        <v>116</v>
      </c>
      <c r="E30" s="212"/>
      <c r="F30" s="212"/>
      <c r="G30" s="212"/>
      <c r="H30" s="212"/>
      <c r="I30" s="212"/>
      <c r="J30" s="212"/>
      <c r="K30" s="79"/>
    </row>
    <row r="31" spans="2:11" customFormat="1" ht="15" customHeight="1" x14ac:dyDescent="0.2">
      <c r="B31" s="82"/>
      <c r="C31" s="83"/>
      <c r="D31" s="212" t="s">
        <v>117</v>
      </c>
      <c r="E31" s="212"/>
      <c r="F31" s="212"/>
      <c r="G31" s="212"/>
      <c r="H31" s="212"/>
      <c r="I31" s="212"/>
      <c r="J31" s="212"/>
      <c r="K31" s="79"/>
    </row>
    <row r="32" spans="2:11" customFormat="1" ht="12.75" customHeight="1" x14ac:dyDescent="0.2">
      <c r="B32" s="82"/>
      <c r="C32" s="83"/>
      <c r="D32" s="83"/>
      <c r="E32" s="83"/>
      <c r="F32" s="83"/>
      <c r="G32" s="83"/>
      <c r="H32" s="83"/>
      <c r="I32" s="83"/>
      <c r="J32" s="83"/>
      <c r="K32" s="79"/>
    </row>
    <row r="33" spans="2:11" customFormat="1" ht="15" customHeight="1" x14ac:dyDescent="0.2">
      <c r="B33" s="82"/>
      <c r="C33" s="83"/>
      <c r="D33" s="212" t="s">
        <v>118</v>
      </c>
      <c r="E33" s="212"/>
      <c r="F33" s="212"/>
      <c r="G33" s="212"/>
      <c r="H33" s="212"/>
      <c r="I33" s="212"/>
      <c r="J33" s="212"/>
      <c r="K33" s="79"/>
    </row>
    <row r="34" spans="2:11" customFormat="1" ht="15" customHeight="1" x14ac:dyDescent="0.2">
      <c r="B34" s="82"/>
      <c r="C34" s="83"/>
      <c r="D34" s="212" t="s">
        <v>119</v>
      </c>
      <c r="E34" s="212"/>
      <c r="F34" s="212"/>
      <c r="G34" s="212"/>
      <c r="H34" s="212"/>
      <c r="I34" s="212"/>
      <c r="J34" s="212"/>
      <c r="K34" s="79"/>
    </row>
    <row r="35" spans="2:11" customFormat="1" ht="15" customHeight="1" x14ac:dyDescent="0.2">
      <c r="B35" s="82"/>
      <c r="C35" s="83"/>
      <c r="D35" s="212" t="s">
        <v>120</v>
      </c>
      <c r="E35" s="212"/>
      <c r="F35" s="212"/>
      <c r="G35" s="212"/>
      <c r="H35" s="212"/>
      <c r="I35" s="212"/>
      <c r="J35" s="212"/>
      <c r="K35" s="79"/>
    </row>
    <row r="36" spans="2:11" customFormat="1" ht="15" customHeight="1" x14ac:dyDescent="0.2">
      <c r="B36" s="82"/>
      <c r="C36" s="83"/>
      <c r="D36" s="81"/>
      <c r="E36" s="84" t="s">
        <v>86</v>
      </c>
      <c r="F36" s="81"/>
      <c r="G36" s="212" t="s">
        <v>121</v>
      </c>
      <c r="H36" s="212"/>
      <c r="I36" s="212"/>
      <c r="J36" s="212"/>
      <c r="K36" s="79"/>
    </row>
    <row r="37" spans="2:11" customFormat="1" ht="30.75" customHeight="1" x14ac:dyDescent="0.2">
      <c r="B37" s="82"/>
      <c r="C37" s="83"/>
      <c r="D37" s="81"/>
      <c r="E37" s="84" t="s">
        <v>122</v>
      </c>
      <c r="F37" s="81"/>
      <c r="G37" s="212" t="s">
        <v>123</v>
      </c>
      <c r="H37" s="212"/>
      <c r="I37" s="212"/>
      <c r="J37" s="212"/>
      <c r="K37" s="79"/>
    </row>
    <row r="38" spans="2:11" customFormat="1" ht="15" customHeight="1" x14ac:dyDescent="0.2">
      <c r="B38" s="82"/>
      <c r="C38" s="83"/>
      <c r="D38" s="81"/>
      <c r="E38" s="84" t="s">
        <v>52</v>
      </c>
      <c r="F38" s="81"/>
      <c r="G38" s="212" t="s">
        <v>124</v>
      </c>
      <c r="H38" s="212"/>
      <c r="I38" s="212"/>
      <c r="J38" s="212"/>
      <c r="K38" s="79"/>
    </row>
    <row r="39" spans="2:11" customFormat="1" ht="15" customHeight="1" x14ac:dyDescent="0.2">
      <c r="B39" s="82"/>
      <c r="C39" s="83"/>
      <c r="D39" s="81"/>
      <c r="E39" s="84" t="s">
        <v>53</v>
      </c>
      <c r="F39" s="81"/>
      <c r="G39" s="212" t="s">
        <v>125</v>
      </c>
      <c r="H39" s="212"/>
      <c r="I39" s="212"/>
      <c r="J39" s="212"/>
      <c r="K39" s="79"/>
    </row>
    <row r="40" spans="2:11" customFormat="1" ht="15" customHeight="1" x14ac:dyDescent="0.2">
      <c r="B40" s="82"/>
      <c r="C40" s="83"/>
      <c r="D40" s="81"/>
      <c r="E40" s="84" t="s">
        <v>87</v>
      </c>
      <c r="F40" s="81"/>
      <c r="G40" s="212" t="s">
        <v>126</v>
      </c>
      <c r="H40" s="212"/>
      <c r="I40" s="212"/>
      <c r="J40" s="212"/>
      <c r="K40" s="79"/>
    </row>
    <row r="41" spans="2:11" customFormat="1" ht="15" customHeight="1" x14ac:dyDescent="0.2">
      <c r="B41" s="82"/>
      <c r="C41" s="83"/>
      <c r="D41" s="81"/>
      <c r="E41" s="84" t="s">
        <v>88</v>
      </c>
      <c r="F41" s="81"/>
      <c r="G41" s="212" t="s">
        <v>127</v>
      </c>
      <c r="H41" s="212"/>
      <c r="I41" s="212"/>
      <c r="J41" s="212"/>
      <c r="K41" s="79"/>
    </row>
    <row r="42" spans="2:11" customFormat="1" ht="15" customHeight="1" x14ac:dyDescent="0.2">
      <c r="B42" s="82"/>
      <c r="C42" s="83"/>
      <c r="D42" s="81"/>
      <c r="E42" s="84" t="s">
        <v>128</v>
      </c>
      <c r="F42" s="81"/>
      <c r="G42" s="212" t="s">
        <v>129</v>
      </c>
      <c r="H42" s="212"/>
      <c r="I42" s="212"/>
      <c r="J42" s="212"/>
      <c r="K42" s="79"/>
    </row>
    <row r="43" spans="2:11" customFormat="1" ht="15" customHeight="1" x14ac:dyDescent="0.2">
      <c r="B43" s="82"/>
      <c r="C43" s="83"/>
      <c r="D43" s="81"/>
      <c r="E43" s="84"/>
      <c r="F43" s="81"/>
      <c r="G43" s="212" t="s">
        <v>130</v>
      </c>
      <c r="H43" s="212"/>
      <c r="I43" s="212"/>
      <c r="J43" s="212"/>
      <c r="K43" s="79"/>
    </row>
    <row r="44" spans="2:11" customFormat="1" ht="15" customHeight="1" x14ac:dyDescent="0.2">
      <c r="B44" s="82"/>
      <c r="C44" s="83"/>
      <c r="D44" s="81"/>
      <c r="E44" s="84" t="s">
        <v>131</v>
      </c>
      <c r="F44" s="81"/>
      <c r="G44" s="212" t="s">
        <v>132</v>
      </c>
      <c r="H44" s="212"/>
      <c r="I44" s="212"/>
      <c r="J44" s="212"/>
      <c r="K44" s="79"/>
    </row>
    <row r="45" spans="2:11" customFormat="1" ht="15" customHeight="1" x14ac:dyDescent="0.2">
      <c r="B45" s="82"/>
      <c r="C45" s="83"/>
      <c r="D45" s="81"/>
      <c r="E45" s="84" t="s">
        <v>89</v>
      </c>
      <c r="F45" s="81"/>
      <c r="G45" s="212" t="s">
        <v>133</v>
      </c>
      <c r="H45" s="212"/>
      <c r="I45" s="212"/>
      <c r="J45" s="212"/>
      <c r="K45" s="79"/>
    </row>
    <row r="46" spans="2:11" customFormat="1" ht="12.75" customHeight="1" x14ac:dyDescent="0.2">
      <c r="B46" s="82"/>
      <c r="C46" s="83"/>
      <c r="D46" s="81"/>
      <c r="E46" s="81"/>
      <c r="F46" s="81"/>
      <c r="G46" s="81"/>
      <c r="H46" s="81"/>
      <c r="I46" s="81"/>
      <c r="J46" s="81"/>
      <c r="K46" s="79"/>
    </row>
    <row r="47" spans="2:11" customFormat="1" ht="15" customHeight="1" x14ac:dyDescent="0.2">
      <c r="B47" s="82"/>
      <c r="C47" s="83"/>
      <c r="D47" s="212" t="s">
        <v>134</v>
      </c>
      <c r="E47" s="212"/>
      <c r="F47" s="212"/>
      <c r="G47" s="212"/>
      <c r="H47" s="212"/>
      <c r="I47" s="212"/>
      <c r="J47" s="212"/>
      <c r="K47" s="79"/>
    </row>
    <row r="48" spans="2:11" customFormat="1" ht="15" customHeight="1" x14ac:dyDescent="0.2">
      <c r="B48" s="82"/>
      <c r="C48" s="83"/>
      <c r="D48" s="83"/>
      <c r="E48" s="212" t="s">
        <v>135</v>
      </c>
      <c r="F48" s="212"/>
      <c r="G48" s="212"/>
      <c r="H48" s="212"/>
      <c r="I48" s="212"/>
      <c r="J48" s="212"/>
      <c r="K48" s="79"/>
    </row>
    <row r="49" spans="2:11" customFormat="1" ht="15" customHeight="1" x14ac:dyDescent="0.2">
      <c r="B49" s="82"/>
      <c r="C49" s="83"/>
      <c r="D49" s="83"/>
      <c r="E49" s="212" t="s">
        <v>136</v>
      </c>
      <c r="F49" s="212"/>
      <c r="G49" s="212"/>
      <c r="H49" s="212"/>
      <c r="I49" s="212"/>
      <c r="J49" s="212"/>
      <c r="K49" s="79"/>
    </row>
    <row r="50" spans="2:11" customFormat="1" ht="15" customHeight="1" x14ac:dyDescent="0.2">
      <c r="B50" s="82"/>
      <c r="C50" s="83"/>
      <c r="D50" s="83"/>
      <c r="E50" s="212" t="s">
        <v>137</v>
      </c>
      <c r="F50" s="212"/>
      <c r="G50" s="212"/>
      <c r="H50" s="212"/>
      <c r="I50" s="212"/>
      <c r="J50" s="212"/>
      <c r="K50" s="79"/>
    </row>
    <row r="51" spans="2:11" customFormat="1" ht="15" customHeight="1" x14ac:dyDescent="0.2">
      <c r="B51" s="82"/>
      <c r="C51" s="83"/>
      <c r="D51" s="212" t="s">
        <v>138</v>
      </c>
      <c r="E51" s="212"/>
      <c r="F51" s="212"/>
      <c r="G51" s="212"/>
      <c r="H51" s="212"/>
      <c r="I51" s="212"/>
      <c r="J51" s="212"/>
      <c r="K51" s="79"/>
    </row>
    <row r="52" spans="2:11" customFormat="1" ht="25.5" customHeight="1" x14ac:dyDescent="0.3">
      <c r="B52" s="78"/>
      <c r="C52" s="213" t="s">
        <v>139</v>
      </c>
      <c r="D52" s="213"/>
      <c r="E52" s="213"/>
      <c r="F52" s="213"/>
      <c r="G52" s="213"/>
      <c r="H52" s="213"/>
      <c r="I52" s="213"/>
      <c r="J52" s="213"/>
      <c r="K52" s="79"/>
    </row>
    <row r="53" spans="2:11" customFormat="1" ht="5.25" customHeight="1" x14ac:dyDescent="0.2">
      <c r="B53" s="78"/>
      <c r="C53" s="80"/>
      <c r="D53" s="80"/>
      <c r="E53" s="80"/>
      <c r="F53" s="80"/>
      <c r="G53" s="80"/>
      <c r="H53" s="80"/>
      <c r="I53" s="80"/>
      <c r="J53" s="80"/>
      <c r="K53" s="79"/>
    </row>
    <row r="54" spans="2:11" customFormat="1" ht="15" customHeight="1" x14ac:dyDescent="0.2">
      <c r="B54" s="78"/>
      <c r="C54" s="212" t="s">
        <v>140</v>
      </c>
      <c r="D54" s="212"/>
      <c r="E54" s="212"/>
      <c r="F54" s="212"/>
      <c r="G54" s="212"/>
      <c r="H54" s="212"/>
      <c r="I54" s="212"/>
      <c r="J54" s="212"/>
      <c r="K54" s="79"/>
    </row>
    <row r="55" spans="2:11" customFormat="1" ht="15" customHeight="1" x14ac:dyDescent="0.2">
      <c r="B55" s="78"/>
      <c r="C55" s="212" t="s">
        <v>141</v>
      </c>
      <c r="D55" s="212"/>
      <c r="E55" s="212"/>
      <c r="F55" s="212"/>
      <c r="G55" s="212"/>
      <c r="H55" s="212"/>
      <c r="I55" s="212"/>
      <c r="J55" s="212"/>
      <c r="K55" s="79"/>
    </row>
    <row r="56" spans="2:11" customFormat="1" ht="12.75" customHeight="1" x14ac:dyDescent="0.2">
      <c r="B56" s="78"/>
      <c r="C56" s="81"/>
      <c r="D56" s="81"/>
      <c r="E56" s="81"/>
      <c r="F56" s="81"/>
      <c r="G56" s="81"/>
      <c r="H56" s="81"/>
      <c r="I56" s="81"/>
      <c r="J56" s="81"/>
      <c r="K56" s="79"/>
    </row>
    <row r="57" spans="2:11" customFormat="1" ht="15" customHeight="1" x14ac:dyDescent="0.2">
      <c r="B57" s="78"/>
      <c r="C57" s="212" t="s">
        <v>142</v>
      </c>
      <c r="D57" s="212"/>
      <c r="E57" s="212"/>
      <c r="F57" s="212"/>
      <c r="G57" s="212"/>
      <c r="H57" s="212"/>
      <c r="I57" s="212"/>
      <c r="J57" s="212"/>
      <c r="K57" s="79"/>
    </row>
    <row r="58" spans="2:11" customFormat="1" ht="15" customHeight="1" x14ac:dyDescent="0.2">
      <c r="B58" s="78"/>
      <c r="C58" s="83"/>
      <c r="D58" s="212" t="s">
        <v>143</v>
      </c>
      <c r="E58" s="212"/>
      <c r="F58" s="212"/>
      <c r="G58" s="212"/>
      <c r="H58" s="212"/>
      <c r="I58" s="212"/>
      <c r="J58" s="212"/>
      <c r="K58" s="79"/>
    </row>
    <row r="59" spans="2:11" customFormat="1" ht="15" customHeight="1" x14ac:dyDescent="0.2">
      <c r="B59" s="78"/>
      <c r="C59" s="83"/>
      <c r="D59" s="212" t="s">
        <v>144</v>
      </c>
      <c r="E59" s="212"/>
      <c r="F59" s="212"/>
      <c r="G59" s="212"/>
      <c r="H59" s="212"/>
      <c r="I59" s="212"/>
      <c r="J59" s="212"/>
      <c r="K59" s="79"/>
    </row>
    <row r="60" spans="2:11" customFormat="1" ht="15" customHeight="1" x14ac:dyDescent="0.2">
      <c r="B60" s="78"/>
      <c r="C60" s="83"/>
      <c r="D60" s="212" t="s">
        <v>145</v>
      </c>
      <c r="E60" s="212"/>
      <c r="F60" s="212"/>
      <c r="G60" s="212"/>
      <c r="H60" s="212"/>
      <c r="I60" s="212"/>
      <c r="J60" s="212"/>
      <c r="K60" s="79"/>
    </row>
    <row r="61" spans="2:11" customFormat="1" ht="15" customHeight="1" x14ac:dyDescent="0.2">
      <c r="B61" s="78"/>
      <c r="C61" s="83"/>
      <c r="D61" s="212" t="s">
        <v>146</v>
      </c>
      <c r="E61" s="212"/>
      <c r="F61" s="212"/>
      <c r="G61" s="212"/>
      <c r="H61" s="212"/>
      <c r="I61" s="212"/>
      <c r="J61" s="212"/>
      <c r="K61" s="79"/>
    </row>
    <row r="62" spans="2:11" customFormat="1" ht="15" customHeight="1" x14ac:dyDescent="0.2">
      <c r="B62" s="78"/>
      <c r="C62" s="83"/>
      <c r="D62" s="211" t="s">
        <v>147</v>
      </c>
      <c r="E62" s="211"/>
      <c r="F62" s="211"/>
      <c r="G62" s="211"/>
      <c r="H62" s="211"/>
      <c r="I62" s="211"/>
      <c r="J62" s="211"/>
      <c r="K62" s="79"/>
    </row>
    <row r="63" spans="2:11" customFormat="1" ht="15" customHeight="1" x14ac:dyDescent="0.2">
      <c r="B63" s="78"/>
      <c r="C63" s="83"/>
      <c r="D63" s="212" t="s">
        <v>148</v>
      </c>
      <c r="E63" s="212"/>
      <c r="F63" s="212"/>
      <c r="G63" s="212"/>
      <c r="H63" s="212"/>
      <c r="I63" s="212"/>
      <c r="J63" s="212"/>
      <c r="K63" s="79"/>
    </row>
    <row r="64" spans="2:11" customFormat="1" ht="12.75" customHeight="1" x14ac:dyDescent="0.2">
      <c r="B64" s="78"/>
      <c r="C64" s="83"/>
      <c r="D64" s="83"/>
      <c r="E64" s="86"/>
      <c r="F64" s="83"/>
      <c r="G64" s="83"/>
      <c r="H64" s="83"/>
      <c r="I64" s="83"/>
      <c r="J64" s="83"/>
      <c r="K64" s="79"/>
    </row>
    <row r="65" spans="2:11" customFormat="1" ht="15" customHeight="1" x14ac:dyDescent="0.2">
      <c r="B65" s="78"/>
      <c r="C65" s="83"/>
      <c r="D65" s="212" t="s">
        <v>149</v>
      </c>
      <c r="E65" s="212"/>
      <c r="F65" s="212"/>
      <c r="G65" s="212"/>
      <c r="H65" s="212"/>
      <c r="I65" s="212"/>
      <c r="J65" s="212"/>
      <c r="K65" s="79"/>
    </row>
    <row r="66" spans="2:11" customFormat="1" ht="15" customHeight="1" x14ac:dyDescent="0.2">
      <c r="B66" s="78"/>
      <c r="C66" s="83"/>
      <c r="D66" s="211" t="s">
        <v>150</v>
      </c>
      <c r="E66" s="211"/>
      <c r="F66" s="211"/>
      <c r="G66" s="211"/>
      <c r="H66" s="211"/>
      <c r="I66" s="211"/>
      <c r="J66" s="211"/>
      <c r="K66" s="79"/>
    </row>
    <row r="67" spans="2:11" customFormat="1" ht="15" customHeight="1" x14ac:dyDescent="0.2">
      <c r="B67" s="78"/>
      <c r="C67" s="83"/>
      <c r="D67" s="212" t="s">
        <v>151</v>
      </c>
      <c r="E67" s="212"/>
      <c r="F67" s="212"/>
      <c r="G67" s="212"/>
      <c r="H67" s="212"/>
      <c r="I67" s="212"/>
      <c r="J67" s="212"/>
      <c r="K67" s="79"/>
    </row>
    <row r="68" spans="2:11" customFormat="1" ht="15" customHeight="1" x14ac:dyDescent="0.2">
      <c r="B68" s="78"/>
      <c r="C68" s="83"/>
      <c r="D68" s="212" t="s">
        <v>152</v>
      </c>
      <c r="E68" s="212"/>
      <c r="F68" s="212"/>
      <c r="G68" s="212"/>
      <c r="H68" s="212"/>
      <c r="I68" s="212"/>
      <c r="J68" s="212"/>
      <c r="K68" s="79"/>
    </row>
    <row r="69" spans="2:11" customFormat="1" ht="15" customHeight="1" x14ac:dyDescent="0.2">
      <c r="B69" s="78"/>
      <c r="C69" s="83"/>
      <c r="D69" s="212" t="s">
        <v>153</v>
      </c>
      <c r="E69" s="212"/>
      <c r="F69" s="212"/>
      <c r="G69" s="212"/>
      <c r="H69" s="212"/>
      <c r="I69" s="212"/>
      <c r="J69" s="212"/>
      <c r="K69" s="79"/>
    </row>
    <row r="70" spans="2:11" customFormat="1" ht="15" customHeight="1" x14ac:dyDescent="0.2">
      <c r="B70" s="78"/>
      <c r="C70" s="83"/>
      <c r="D70" s="212" t="s">
        <v>154</v>
      </c>
      <c r="E70" s="212"/>
      <c r="F70" s="212"/>
      <c r="G70" s="212"/>
      <c r="H70" s="212"/>
      <c r="I70" s="212"/>
      <c r="J70" s="212"/>
      <c r="K70" s="79"/>
    </row>
    <row r="71" spans="2:11" customFormat="1" ht="12.75" customHeight="1" x14ac:dyDescent="0.2">
      <c r="B71" s="87"/>
      <c r="C71" s="88"/>
      <c r="D71" s="88"/>
      <c r="E71" s="88"/>
      <c r="F71" s="88"/>
      <c r="G71" s="88"/>
      <c r="H71" s="88"/>
      <c r="I71" s="88"/>
      <c r="J71" s="88"/>
      <c r="K71" s="89"/>
    </row>
    <row r="72" spans="2:11" customFormat="1" ht="18.75" customHeight="1" x14ac:dyDescent="0.2">
      <c r="B72" s="90"/>
      <c r="C72" s="90"/>
      <c r="D72" s="90"/>
      <c r="E72" s="90"/>
      <c r="F72" s="90"/>
      <c r="G72" s="90"/>
      <c r="H72" s="90"/>
      <c r="I72" s="90"/>
      <c r="J72" s="90"/>
      <c r="K72" s="91"/>
    </row>
    <row r="73" spans="2:11" customFormat="1" ht="18.75" customHeight="1" x14ac:dyDescent="0.2">
      <c r="B73" s="91"/>
      <c r="C73" s="91"/>
      <c r="D73" s="91"/>
      <c r="E73" s="91"/>
      <c r="F73" s="91"/>
      <c r="G73" s="91"/>
      <c r="H73" s="91"/>
      <c r="I73" s="91"/>
      <c r="J73" s="91"/>
      <c r="K73" s="91"/>
    </row>
    <row r="74" spans="2:11" customFormat="1" ht="7.5" customHeight="1" x14ac:dyDescent="0.2">
      <c r="B74" s="92"/>
      <c r="C74" s="93"/>
      <c r="D74" s="93"/>
      <c r="E74" s="93"/>
      <c r="F74" s="93"/>
      <c r="G74" s="93"/>
      <c r="H74" s="93"/>
      <c r="I74" s="93"/>
      <c r="J74" s="93"/>
      <c r="K74" s="94"/>
    </row>
    <row r="75" spans="2:11" customFormat="1" ht="45" customHeight="1" x14ac:dyDescent="0.2">
      <c r="B75" s="95"/>
      <c r="C75" s="210" t="s">
        <v>155</v>
      </c>
      <c r="D75" s="210"/>
      <c r="E75" s="210"/>
      <c r="F75" s="210"/>
      <c r="G75" s="210"/>
      <c r="H75" s="210"/>
      <c r="I75" s="210"/>
      <c r="J75" s="210"/>
      <c r="K75" s="96"/>
    </row>
    <row r="76" spans="2:11" customFormat="1" ht="17.25" customHeight="1" x14ac:dyDescent="0.2">
      <c r="B76" s="95"/>
      <c r="C76" s="97" t="s">
        <v>156</v>
      </c>
      <c r="D76" s="97"/>
      <c r="E76" s="97"/>
      <c r="F76" s="97" t="s">
        <v>157</v>
      </c>
      <c r="G76" s="98"/>
      <c r="H76" s="97" t="s">
        <v>53</v>
      </c>
      <c r="I76" s="97" t="s">
        <v>56</v>
      </c>
      <c r="J76" s="97" t="s">
        <v>158</v>
      </c>
      <c r="K76" s="96"/>
    </row>
    <row r="77" spans="2:11" customFormat="1" ht="17.25" customHeight="1" x14ac:dyDescent="0.2">
      <c r="B77" s="95"/>
      <c r="C77" s="99" t="s">
        <v>159</v>
      </c>
      <c r="D77" s="99"/>
      <c r="E77" s="99"/>
      <c r="F77" s="100" t="s">
        <v>160</v>
      </c>
      <c r="G77" s="101"/>
      <c r="H77" s="99"/>
      <c r="I77" s="99"/>
      <c r="J77" s="99" t="s">
        <v>161</v>
      </c>
      <c r="K77" s="96"/>
    </row>
    <row r="78" spans="2:11" customFormat="1" ht="5.25" customHeight="1" x14ac:dyDescent="0.2">
      <c r="B78" s="95"/>
      <c r="C78" s="102"/>
      <c r="D78" s="102"/>
      <c r="E78" s="102"/>
      <c r="F78" s="102"/>
      <c r="G78" s="103"/>
      <c r="H78" s="102"/>
      <c r="I78" s="102"/>
      <c r="J78" s="102"/>
      <c r="K78" s="96"/>
    </row>
    <row r="79" spans="2:11" customFormat="1" ht="15" customHeight="1" x14ac:dyDescent="0.2">
      <c r="B79" s="95"/>
      <c r="C79" s="84" t="s">
        <v>52</v>
      </c>
      <c r="D79" s="104"/>
      <c r="E79" s="104"/>
      <c r="F79" s="105" t="s">
        <v>162</v>
      </c>
      <c r="G79" s="106"/>
      <c r="H79" s="84" t="s">
        <v>163</v>
      </c>
      <c r="I79" s="84" t="s">
        <v>164</v>
      </c>
      <c r="J79" s="84">
        <v>20</v>
      </c>
      <c r="K79" s="96"/>
    </row>
    <row r="80" spans="2:11" customFormat="1" ht="15" customHeight="1" x14ac:dyDescent="0.2">
      <c r="B80" s="95"/>
      <c r="C80" s="84" t="s">
        <v>165</v>
      </c>
      <c r="D80" s="84"/>
      <c r="E80" s="84"/>
      <c r="F80" s="105" t="s">
        <v>162</v>
      </c>
      <c r="G80" s="106"/>
      <c r="H80" s="84" t="s">
        <v>166</v>
      </c>
      <c r="I80" s="84" t="s">
        <v>164</v>
      </c>
      <c r="J80" s="84">
        <v>120</v>
      </c>
      <c r="K80" s="96"/>
    </row>
    <row r="81" spans="2:11" customFormat="1" ht="15" customHeight="1" x14ac:dyDescent="0.2">
      <c r="B81" s="107"/>
      <c r="C81" s="84" t="s">
        <v>167</v>
      </c>
      <c r="D81" s="84"/>
      <c r="E81" s="84"/>
      <c r="F81" s="105" t="s">
        <v>168</v>
      </c>
      <c r="G81" s="106"/>
      <c r="H81" s="84" t="s">
        <v>169</v>
      </c>
      <c r="I81" s="84" t="s">
        <v>164</v>
      </c>
      <c r="J81" s="84">
        <v>50</v>
      </c>
      <c r="K81" s="96"/>
    </row>
    <row r="82" spans="2:11" customFormat="1" ht="15" customHeight="1" x14ac:dyDescent="0.2">
      <c r="B82" s="107"/>
      <c r="C82" s="84" t="s">
        <v>170</v>
      </c>
      <c r="D82" s="84"/>
      <c r="E82" s="84"/>
      <c r="F82" s="105" t="s">
        <v>162</v>
      </c>
      <c r="G82" s="106"/>
      <c r="H82" s="84" t="s">
        <v>171</v>
      </c>
      <c r="I82" s="84" t="s">
        <v>172</v>
      </c>
      <c r="J82" s="84"/>
      <c r="K82" s="96"/>
    </row>
    <row r="83" spans="2:11" customFormat="1" ht="15" customHeight="1" x14ac:dyDescent="0.2">
      <c r="B83" s="107"/>
      <c r="C83" s="84" t="s">
        <v>173</v>
      </c>
      <c r="D83" s="84"/>
      <c r="E83" s="84"/>
      <c r="F83" s="105" t="s">
        <v>168</v>
      </c>
      <c r="G83" s="84"/>
      <c r="H83" s="84" t="s">
        <v>174</v>
      </c>
      <c r="I83" s="84" t="s">
        <v>164</v>
      </c>
      <c r="J83" s="84">
        <v>15</v>
      </c>
      <c r="K83" s="96"/>
    </row>
    <row r="84" spans="2:11" customFormat="1" ht="15" customHeight="1" x14ac:dyDescent="0.2">
      <c r="B84" s="107"/>
      <c r="C84" s="84" t="s">
        <v>175</v>
      </c>
      <c r="D84" s="84"/>
      <c r="E84" s="84"/>
      <c r="F84" s="105" t="s">
        <v>168</v>
      </c>
      <c r="G84" s="84"/>
      <c r="H84" s="84" t="s">
        <v>176</v>
      </c>
      <c r="I84" s="84" t="s">
        <v>164</v>
      </c>
      <c r="J84" s="84">
        <v>15</v>
      </c>
      <c r="K84" s="96"/>
    </row>
    <row r="85" spans="2:11" customFormat="1" ht="15" customHeight="1" x14ac:dyDescent="0.2">
      <c r="B85" s="107"/>
      <c r="C85" s="84" t="s">
        <v>177</v>
      </c>
      <c r="D85" s="84"/>
      <c r="E85" s="84"/>
      <c r="F85" s="105" t="s">
        <v>168</v>
      </c>
      <c r="G85" s="84"/>
      <c r="H85" s="84" t="s">
        <v>178</v>
      </c>
      <c r="I85" s="84" t="s">
        <v>164</v>
      </c>
      <c r="J85" s="84">
        <v>20</v>
      </c>
      <c r="K85" s="96"/>
    </row>
    <row r="86" spans="2:11" customFormat="1" ht="15" customHeight="1" x14ac:dyDescent="0.2">
      <c r="B86" s="107"/>
      <c r="C86" s="84" t="s">
        <v>179</v>
      </c>
      <c r="D86" s="84"/>
      <c r="E86" s="84"/>
      <c r="F86" s="105" t="s">
        <v>168</v>
      </c>
      <c r="G86" s="84"/>
      <c r="H86" s="84" t="s">
        <v>180</v>
      </c>
      <c r="I86" s="84" t="s">
        <v>164</v>
      </c>
      <c r="J86" s="84">
        <v>20</v>
      </c>
      <c r="K86" s="96"/>
    </row>
    <row r="87" spans="2:11" customFormat="1" ht="15" customHeight="1" x14ac:dyDescent="0.2">
      <c r="B87" s="107"/>
      <c r="C87" s="84" t="s">
        <v>181</v>
      </c>
      <c r="D87" s="84"/>
      <c r="E87" s="84"/>
      <c r="F87" s="105" t="s">
        <v>168</v>
      </c>
      <c r="G87" s="106"/>
      <c r="H87" s="84" t="s">
        <v>182</v>
      </c>
      <c r="I87" s="84" t="s">
        <v>164</v>
      </c>
      <c r="J87" s="84">
        <v>50</v>
      </c>
      <c r="K87" s="96"/>
    </row>
    <row r="88" spans="2:11" customFormat="1" ht="15" customHeight="1" x14ac:dyDescent="0.2">
      <c r="B88" s="107"/>
      <c r="C88" s="84" t="s">
        <v>183</v>
      </c>
      <c r="D88" s="84"/>
      <c r="E88" s="84"/>
      <c r="F88" s="105" t="s">
        <v>168</v>
      </c>
      <c r="G88" s="106"/>
      <c r="H88" s="84" t="s">
        <v>184</v>
      </c>
      <c r="I88" s="84" t="s">
        <v>164</v>
      </c>
      <c r="J88" s="84">
        <v>20</v>
      </c>
      <c r="K88" s="96"/>
    </row>
    <row r="89" spans="2:11" customFormat="1" ht="15" customHeight="1" x14ac:dyDescent="0.2">
      <c r="B89" s="107"/>
      <c r="C89" s="84" t="s">
        <v>185</v>
      </c>
      <c r="D89" s="84"/>
      <c r="E89" s="84"/>
      <c r="F89" s="105" t="s">
        <v>168</v>
      </c>
      <c r="G89" s="106"/>
      <c r="H89" s="84" t="s">
        <v>186</v>
      </c>
      <c r="I89" s="84" t="s">
        <v>164</v>
      </c>
      <c r="J89" s="84">
        <v>20</v>
      </c>
      <c r="K89" s="96"/>
    </row>
    <row r="90" spans="2:11" customFormat="1" ht="15" customHeight="1" x14ac:dyDescent="0.2">
      <c r="B90" s="107"/>
      <c r="C90" s="84" t="s">
        <v>187</v>
      </c>
      <c r="D90" s="84"/>
      <c r="E90" s="84"/>
      <c r="F90" s="105" t="s">
        <v>168</v>
      </c>
      <c r="G90" s="106"/>
      <c r="H90" s="84" t="s">
        <v>188</v>
      </c>
      <c r="I90" s="84" t="s">
        <v>164</v>
      </c>
      <c r="J90" s="84">
        <v>50</v>
      </c>
      <c r="K90" s="96"/>
    </row>
    <row r="91" spans="2:11" customFormat="1" ht="15" customHeight="1" x14ac:dyDescent="0.2">
      <c r="B91" s="107"/>
      <c r="C91" s="84" t="s">
        <v>189</v>
      </c>
      <c r="D91" s="84"/>
      <c r="E91" s="84"/>
      <c r="F91" s="105" t="s">
        <v>168</v>
      </c>
      <c r="G91" s="106"/>
      <c r="H91" s="84" t="s">
        <v>189</v>
      </c>
      <c r="I91" s="84" t="s">
        <v>164</v>
      </c>
      <c r="J91" s="84">
        <v>50</v>
      </c>
      <c r="K91" s="96"/>
    </row>
    <row r="92" spans="2:11" customFormat="1" ht="15" customHeight="1" x14ac:dyDescent="0.2">
      <c r="B92" s="107"/>
      <c r="C92" s="84" t="s">
        <v>190</v>
      </c>
      <c r="D92" s="84"/>
      <c r="E92" s="84"/>
      <c r="F92" s="105" t="s">
        <v>168</v>
      </c>
      <c r="G92" s="106"/>
      <c r="H92" s="84" t="s">
        <v>191</v>
      </c>
      <c r="I92" s="84" t="s">
        <v>164</v>
      </c>
      <c r="J92" s="84">
        <v>255</v>
      </c>
      <c r="K92" s="96"/>
    </row>
    <row r="93" spans="2:11" customFormat="1" ht="15" customHeight="1" x14ac:dyDescent="0.2">
      <c r="B93" s="107"/>
      <c r="C93" s="84" t="s">
        <v>192</v>
      </c>
      <c r="D93" s="84"/>
      <c r="E93" s="84"/>
      <c r="F93" s="105" t="s">
        <v>162</v>
      </c>
      <c r="G93" s="106"/>
      <c r="H93" s="84" t="s">
        <v>193</v>
      </c>
      <c r="I93" s="84" t="s">
        <v>194</v>
      </c>
      <c r="J93" s="84"/>
      <c r="K93" s="96"/>
    </row>
    <row r="94" spans="2:11" customFormat="1" ht="15" customHeight="1" x14ac:dyDescent="0.2">
      <c r="B94" s="107"/>
      <c r="C94" s="84" t="s">
        <v>195</v>
      </c>
      <c r="D94" s="84"/>
      <c r="E94" s="84"/>
      <c r="F94" s="105" t="s">
        <v>162</v>
      </c>
      <c r="G94" s="106"/>
      <c r="H94" s="84" t="s">
        <v>196</v>
      </c>
      <c r="I94" s="84" t="s">
        <v>197</v>
      </c>
      <c r="J94" s="84"/>
      <c r="K94" s="96"/>
    </row>
    <row r="95" spans="2:11" customFormat="1" ht="15" customHeight="1" x14ac:dyDescent="0.2">
      <c r="B95" s="107"/>
      <c r="C95" s="84" t="s">
        <v>198</v>
      </c>
      <c r="D95" s="84"/>
      <c r="E95" s="84"/>
      <c r="F95" s="105" t="s">
        <v>162</v>
      </c>
      <c r="G95" s="106"/>
      <c r="H95" s="84" t="s">
        <v>198</v>
      </c>
      <c r="I95" s="84" t="s">
        <v>197</v>
      </c>
      <c r="J95" s="84"/>
      <c r="K95" s="96"/>
    </row>
    <row r="96" spans="2:11" customFormat="1" ht="15" customHeight="1" x14ac:dyDescent="0.2">
      <c r="B96" s="107"/>
      <c r="C96" s="84" t="s">
        <v>37</v>
      </c>
      <c r="D96" s="84"/>
      <c r="E96" s="84"/>
      <c r="F96" s="105" t="s">
        <v>162</v>
      </c>
      <c r="G96" s="106"/>
      <c r="H96" s="84" t="s">
        <v>199</v>
      </c>
      <c r="I96" s="84" t="s">
        <v>197</v>
      </c>
      <c r="J96" s="84"/>
      <c r="K96" s="96"/>
    </row>
    <row r="97" spans="2:11" customFormat="1" ht="15" customHeight="1" x14ac:dyDescent="0.2">
      <c r="B97" s="107"/>
      <c r="C97" s="84" t="s">
        <v>47</v>
      </c>
      <c r="D97" s="84"/>
      <c r="E97" s="84"/>
      <c r="F97" s="105" t="s">
        <v>162</v>
      </c>
      <c r="G97" s="106"/>
      <c r="H97" s="84" t="s">
        <v>200</v>
      </c>
      <c r="I97" s="84" t="s">
        <v>197</v>
      </c>
      <c r="J97" s="84"/>
      <c r="K97" s="96"/>
    </row>
    <row r="98" spans="2:11" customFormat="1" ht="15" customHeight="1" x14ac:dyDescent="0.2">
      <c r="B98" s="108"/>
      <c r="C98" s="109"/>
      <c r="D98" s="109"/>
      <c r="E98" s="109"/>
      <c r="F98" s="109"/>
      <c r="G98" s="109"/>
      <c r="H98" s="109"/>
      <c r="I98" s="109"/>
      <c r="J98" s="109"/>
      <c r="K98" s="110"/>
    </row>
    <row r="99" spans="2:11" customFormat="1" ht="18.75" customHeight="1" x14ac:dyDescent="0.2">
      <c r="B99" s="111"/>
      <c r="C99" s="112"/>
      <c r="D99" s="112"/>
      <c r="E99" s="112"/>
      <c r="F99" s="112"/>
      <c r="G99" s="112"/>
      <c r="H99" s="112"/>
      <c r="I99" s="112"/>
      <c r="J99" s="112"/>
      <c r="K99" s="111"/>
    </row>
    <row r="100" spans="2:11" customFormat="1" ht="18.75" customHeight="1" x14ac:dyDescent="0.2">
      <c r="B100" s="91"/>
      <c r="C100" s="91"/>
      <c r="D100" s="91"/>
      <c r="E100" s="91"/>
      <c r="F100" s="91"/>
      <c r="G100" s="91"/>
      <c r="H100" s="91"/>
      <c r="I100" s="91"/>
      <c r="J100" s="91"/>
      <c r="K100" s="91"/>
    </row>
    <row r="101" spans="2:11" customFormat="1" ht="7.5" customHeight="1" x14ac:dyDescent="0.2">
      <c r="B101" s="92"/>
      <c r="C101" s="93"/>
      <c r="D101" s="93"/>
      <c r="E101" s="93"/>
      <c r="F101" s="93"/>
      <c r="G101" s="93"/>
      <c r="H101" s="93"/>
      <c r="I101" s="93"/>
      <c r="J101" s="93"/>
      <c r="K101" s="94"/>
    </row>
    <row r="102" spans="2:11" customFormat="1" ht="45" customHeight="1" x14ac:dyDescent="0.2">
      <c r="B102" s="95"/>
      <c r="C102" s="210" t="s">
        <v>201</v>
      </c>
      <c r="D102" s="210"/>
      <c r="E102" s="210"/>
      <c r="F102" s="210"/>
      <c r="G102" s="210"/>
      <c r="H102" s="210"/>
      <c r="I102" s="210"/>
      <c r="J102" s="210"/>
      <c r="K102" s="96"/>
    </row>
    <row r="103" spans="2:11" customFormat="1" ht="17.25" customHeight="1" x14ac:dyDescent="0.2">
      <c r="B103" s="95"/>
      <c r="C103" s="97" t="s">
        <v>156</v>
      </c>
      <c r="D103" s="97"/>
      <c r="E103" s="97"/>
      <c r="F103" s="97" t="s">
        <v>157</v>
      </c>
      <c r="G103" s="98"/>
      <c r="H103" s="97" t="s">
        <v>53</v>
      </c>
      <c r="I103" s="97" t="s">
        <v>56</v>
      </c>
      <c r="J103" s="97" t="s">
        <v>158</v>
      </c>
      <c r="K103" s="96"/>
    </row>
    <row r="104" spans="2:11" customFormat="1" ht="17.25" customHeight="1" x14ac:dyDescent="0.2">
      <c r="B104" s="95"/>
      <c r="C104" s="99" t="s">
        <v>159</v>
      </c>
      <c r="D104" s="99"/>
      <c r="E104" s="99"/>
      <c r="F104" s="100" t="s">
        <v>160</v>
      </c>
      <c r="G104" s="101"/>
      <c r="H104" s="99"/>
      <c r="I104" s="99"/>
      <c r="J104" s="99" t="s">
        <v>161</v>
      </c>
      <c r="K104" s="96"/>
    </row>
    <row r="105" spans="2:11" customFormat="1" ht="5.25" customHeight="1" x14ac:dyDescent="0.2">
      <c r="B105" s="95"/>
      <c r="C105" s="97"/>
      <c r="D105" s="97"/>
      <c r="E105" s="97"/>
      <c r="F105" s="97"/>
      <c r="G105" s="113"/>
      <c r="H105" s="97"/>
      <c r="I105" s="97"/>
      <c r="J105" s="97"/>
      <c r="K105" s="96"/>
    </row>
    <row r="106" spans="2:11" customFormat="1" ht="15" customHeight="1" x14ac:dyDescent="0.2">
      <c r="B106" s="95"/>
      <c r="C106" s="84" t="s">
        <v>52</v>
      </c>
      <c r="D106" s="104"/>
      <c r="E106" s="104"/>
      <c r="F106" s="105" t="s">
        <v>162</v>
      </c>
      <c r="G106" s="84"/>
      <c r="H106" s="84" t="s">
        <v>202</v>
      </c>
      <c r="I106" s="84" t="s">
        <v>164</v>
      </c>
      <c r="J106" s="84">
        <v>20</v>
      </c>
      <c r="K106" s="96"/>
    </row>
    <row r="107" spans="2:11" customFormat="1" ht="15" customHeight="1" x14ac:dyDescent="0.2">
      <c r="B107" s="95"/>
      <c r="C107" s="84" t="s">
        <v>165</v>
      </c>
      <c r="D107" s="84"/>
      <c r="E107" s="84"/>
      <c r="F107" s="105" t="s">
        <v>162</v>
      </c>
      <c r="G107" s="84"/>
      <c r="H107" s="84" t="s">
        <v>202</v>
      </c>
      <c r="I107" s="84" t="s">
        <v>164</v>
      </c>
      <c r="J107" s="84">
        <v>120</v>
      </c>
      <c r="K107" s="96"/>
    </row>
    <row r="108" spans="2:11" customFormat="1" ht="15" customHeight="1" x14ac:dyDescent="0.2">
      <c r="B108" s="107"/>
      <c r="C108" s="84" t="s">
        <v>167</v>
      </c>
      <c r="D108" s="84"/>
      <c r="E108" s="84"/>
      <c r="F108" s="105" t="s">
        <v>168</v>
      </c>
      <c r="G108" s="84"/>
      <c r="H108" s="84" t="s">
        <v>202</v>
      </c>
      <c r="I108" s="84" t="s">
        <v>164</v>
      </c>
      <c r="J108" s="84">
        <v>50</v>
      </c>
      <c r="K108" s="96"/>
    </row>
    <row r="109" spans="2:11" customFormat="1" ht="15" customHeight="1" x14ac:dyDescent="0.2">
      <c r="B109" s="107"/>
      <c r="C109" s="84" t="s">
        <v>170</v>
      </c>
      <c r="D109" s="84"/>
      <c r="E109" s="84"/>
      <c r="F109" s="105" t="s">
        <v>162</v>
      </c>
      <c r="G109" s="84"/>
      <c r="H109" s="84" t="s">
        <v>202</v>
      </c>
      <c r="I109" s="84" t="s">
        <v>172</v>
      </c>
      <c r="J109" s="84"/>
      <c r="K109" s="96"/>
    </row>
    <row r="110" spans="2:11" customFormat="1" ht="15" customHeight="1" x14ac:dyDescent="0.2">
      <c r="B110" s="107"/>
      <c r="C110" s="84" t="s">
        <v>181</v>
      </c>
      <c r="D110" s="84"/>
      <c r="E110" s="84"/>
      <c r="F110" s="105" t="s">
        <v>168</v>
      </c>
      <c r="G110" s="84"/>
      <c r="H110" s="84" t="s">
        <v>202</v>
      </c>
      <c r="I110" s="84" t="s">
        <v>164</v>
      </c>
      <c r="J110" s="84">
        <v>50</v>
      </c>
      <c r="K110" s="96"/>
    </row>
    <row r="111" spans="2:11" customFormat="1" ht="15" customHeight="1" x14ac:dyDescent="0.2">
      <c r="B111" s="107"/>
      <c r="C111" s="84" t="s">
        <v>189</v>
      </c>
      <c r="D111" s="84"/>
      <c r="E111" s="84"/>
      <c r="F111" s="105" t="s">
        <v>168</v>
      </c>
      <c r="G111" s="84"/>
      <c r="H111" s="84" t="s">
        <v>202</v>
      </c>
      <c r="I111" s="84" t="s">
        <v>164</v>
      </c>
      <c r="J111" s="84">
        <v>50</v>
      </c>
      <c r="K111" s="96"/>
    </row>
    <row r="112" spans="2:11" customFormat="1" ht="15" customHeight="1" x14ac:dyDescent="0.2">
      <c r="B112" s="107"/>
      <c r="C112" s="84" t="s">
        <v>187</v>
      </c>
      <c r="D112" s="84"/>
      <c r="E112" s="84"/>
      <c r="F112" s="105" t="s">
        <v>168</v>
      </c>
      <c r="G112" s="84"/>
      <c r="H112" s="84" t="s">
        <v>202</v>
      </c>
      <c r="I112" s="84" t="s">
        <v>164</v>
      </c>
      <c r="J112" s="84">
        <v>50</v>
      </c>
      <c r="K112" s="96"/>
    </row>
    <row r="113" spans="2:11" customFormat="1" ht="15" customHeight="1" x14ac:dyDescent="0.2">
      <c r="B113" s="107"/>
      <c r="C113" s="84" t="s">
        <v>52</v>
      </c>
      <c r="D113" s="84"/>
      <c r="E113" s="84"/>
      <c r="F113" s="105" t="s">
        <v>162</v>
      </c>
      <c r="G113" s="84"/>
      <c r="H113" s="84" t="s">
        <v>203</v>
      </c>
      <c r="I113" s="84" t="s">
        <v>164</v>
      </c>
      <c r="J113" s="84">
        <v>20</v>
      </c>
      <c r="K113" s="96"/>
    </row>
    <row r="114" spans="2:11" customFormat="1" ht="15" customHeight="1" x14ac:dyDescent="0.2">
      <c r="B114" s="107"/>
      <c r="C114" s="84" t="s">
        <v>204</v>
      </c>
      <c r="D114" s="84"/>
      <c r="E114" s="84"/>
      <c r="F114" s="105" t="s">
        <v>162</v>
      </c>
      <c r="G114" s="84"/>
      <c r="H114" s="84" t="s">
        <v>205</v>
      </c>
      <c r="I114" s="84" t="s">
        <v>164</v>
      </c>
      <c r="J114" s="84">
        <v>120</v>
      </c>
      <c r="K114" s="96"/>
    </row>
    <row r="115" spans="2:11" customFormat="1" ht="15" customHeight="1" x14ac:dyDescent="0.2">
      <c r="B115" s="107"/>
      <c r="C115" s="84" t="s">
        <v>37</v>
      </c>
      <c r="D115" s="84"/>
      <c r="E115" s="84"/>
      <c r="F115" s="105" t="s">
        <v>162</v>
      </c>
      <c r="G115" s="84"/>
      <c r="H115" s="84" t="s">
        <v>206</v>
      </c>
      <c r="I115" s="84" t="s">
        <v>197</v>
      </c>
      <c r="J115" s="84"/>
      <c r="K115" s="96"/>
    </row>
    <row r="116" spans="2:11" customFormat="1" ht="15" customHeight="1" x14ac:dyDescent="0.2">
      <c r="B116" s="107"/>
      <c r="C116" s="84" t="s">
        <v>47</v>
      </c>
      <c r="D116" s="84"/>
      <c r="E116" s="84"/>
      <c r="F116" s="105" t="s">
        <v>162</v>
      </c>
      <c r="G116" s="84"/>
      <c r="H116" s="84" t="s">
        <v>207</v>
      </c>
      <c r="I116" s="84" t="s">
        <v>197</v>
      </c>
      <c r="J116" s="84"/>
      <c r="K116" s="96"/>
    </row>
    <row r="117" spans="2:11" customFormat="1" ht="15" customHeight="1" x14ac:dyDescent="0.2">
      <c r="B117" s="107"/>
      <c r="C117" s="84" t="s">
        <v>56</v>
      </c>
      <c r="D117" s="84"/>
      <c r="E117" s="84"/>
      <c r="F117" s="105" t="s">
        <v>162</v>
      </c>
      <c r="G117" s="84"/>
      <c r="H117" s="84" t="s">
        <v>208</v>
      </c>
      <c r="I117" s="84" t="s">
        <v>209</v>
      </c>
      <c r="J117" s="84"/>
      <c r="K117" s="96"/>
    </row>
    <row r="118" spans="2:11" customFormat="1" ht="15" customHeight="1" x14ac:dyDescent="0.2">
      <c r="B118" s="108"/>
      <c r="C118" s="114"/>
      <c r="D118" s="114"/>
      <c r="E118" s="114"/>
      <c r="F118" s="114"/>
      <c r="G118" s="114"/>
      <c r="H118" s="114"/>
      <c r="I118" s="114"/>
      <c r="J118" s="114"/>
      <c r="K118" s="110"/>
    </row>
    <row r="119" spans="2:11" customFormat="1" ht="18.75" customHeight="1" x14ac:dyDescent="0.2">
      <c r="B119" s="115"/>
      <c r="C119" s="116"/>
      <c r="D119" s="116"/>
      <c r="E119" s="116"/>
      <c r="F119" s="117"/>
      <c r="G119" s="116"/>
      <c r="H119" s="116"/>
      <c r="I119" s="116"/>
      <c r="J119" s="116"/>
      <c r="K119" s="115"/>
    </row>
    <row r="120" spans="2:11" customFormat="1" ht="18.75" customHeight="1" x14ac:dyDescent="0.2">
      <c r="B120" s="91"/>
      <c r="C120" s="91"/>
      <c r="D120" s="91"/>
      <c r="E120" s="91"/>
      <c r="F120" s="91"/>
      <c r="G120" s="91"/>
      <c r="H120" s="91"/>
      <c r="I120" s="91"/>
      <c r="J120" s="91"/>
      <c r="K120" s="91"/>
    </row>
    <row r="121" spans="2:11" customFormat="1" ht="7.5" customHeight="1" x14ac:dyDescent="0.2">
      <c r="B121" s="118"/>
      <c r="C121" s="119"/>
      <c r="D121" s="119"/>
      <c r="E121" s="119"/>
      <c r="F121" s="119"/>
      <c r="G121" s="119"/>
      <c r="H121" s="119"/>
      <c r="I121" s="119"/>
      <c r="J121" s="119"/>
      <c r="K121" s="120"/>
    </row>
    <row r="122" spans="2:11" customFormat="1" ht="45" customHeight="1" x14ac:dyDescent="0.2">
      <c r="B122" s="121"/>
      <c r="C122" s="208" t="s">
        <v>210</v>
      </c>
      <c r="D122" s="208"/>
      <c r="E122" s="208"/>
      <c r="F122" s="208"/>
      <c r="G122" s="208"/>
      <c r="H122" s="208"/>
      <c r="I122" s="208"/>
      <c r="J122" s="208"/>
      <c r="K122" s="122"/>
    </row>
    <row r="123" spans="2:11" customFormat="1" ht="17.25" customHeight="1" x14ac:dyDescent="0.2">
      <c r="B123" s="123"/>
      <c r="C123" s="97" t="s">
        <v>156</v>
      </c>
      <c r="D123" s="97"/>
      <c r="E123" s="97"/>
      <c r="F123" s="97" t="s">
        <v>157</v>
      </c>
      <c r="G123" s="98"/>
      <c r="H123" s="97" t="s">
        <v>53</v>
      </c>
      <c r="I123" s="97" t="s">
        <v>56</v>
      </c>
      <c r="J123" s="97" t="s">
        <v>158</v>
      </c>
      <c r="K123" s="124"/>
    </row>
    <row r="124" spans="2:11" customFormat="1" ht="17.25" customHeight="1" x14ac:dyDescent="0.2">
      <c r="B124" s="123"/>
      <c r="C124" s="99" t="s">
        <v>159</v>
      </c>
      <c r="D124" s="99"/>
      <c r="E124" s="99"/>
      <c r="F124" s="100" t="s">
        <v>160</v>
      </c>
      <c r="G124" s="101"/>
      <c r="H124" s="99"/>
      <c r="I124" s="99"/>
      <c r="J124" s="99" t="s">
        <v>161</v>
      </c>
      <c r="K124" s="124"/>
    </row>
    <row r="125" spans="2:11" customFormat="1" ht="5.25" customHeight="1" x14ac:dyDescent="0.2">
      <c r="B125" s="125"/>
      <c r="C125" s="102"/>
      <c r="D125" s="102"/>
      <c r="E125" s="102"/>
      <c r="F125" s="102"/>
      <c r="G125" s="126"/>
      <c r="H125" s="102"/>
      <c r="I125" s="102"/>
      <c r="J125" s="102"/>
      <c r="K125" s="127"/>
    </row>
    <row r="126" spans="2:11" customFormat="1" ht="15" customHeight="1" x14ac:dyDescent="0.2">
      <c r="B126" s="125"/>
      <c r="C126" s="84" t="s">
        <v>165</v>
      </c>
      <c r="D126" s="104"/>
      <c r="E126" s="104"/>
      <c r="F126" s="105" t="s">
        <v>162</v>
      </c>
      <c r="G126" s="84"/>
      <c r="H126" s="84" t="s">
        <v>202</v>
      </c>
      <c r="I126" s="84" t="s">
        <v>164</v>
      </c>
      <c r="J126" s="84">
        <v>120</v>
      </c>
      <c r="K126" s="128"/>
    </row>
    <row r="127" spans="2:11" customFormat="1" ht="15" customHeight="1" x14ac:dyDescent="0.2">
      <c r="B127" s="125"/>
      <c r="C127" s="84" t="s">
        <v>211</v>
      </c>
      <c r="D127" s="84"/>
      <c r="E127" s="84"/>
      <c r="F127" s="105" t="s">
        <v>162</v>
      </c>
      <c r="G127" s="84"/>
      <c r="H127" s="84" t="s">
        <v>212</v>
      </c>
      <c r="I127" s="84" t="s">
        <v>164</v>
      </c>
      <c r="J127" s="84" t="s">
        <v>213</v>
      </c>
      <c r="K127" s="128"/>
    </row>
    <row r="128" spans="2:11" customFormat="1" ht="15" customHeight="1" x14ac:dyDescent="0.2">
      <c r="B128" s="125"/>
      <c r="C128" s="84" t="s">
        <v>110</v>
      </c>
      <c r="D128" s="84"/>
      <c r="E128" s="84"/>
      <c r="F128" s="105" t="s">
        <v>162</v>
      </c>
      <c r="G128" s="84"/>
      <c r="H128" s="84" t="s">
        <v>214</v>
      </c>
      <c r="I128" s="84" t="s">
        <v>164</v>
      </c>
      <c r="J128" s="84" t="s">
        <v>213</v>
      </c>
      <c r="K128" s="128"/>
    </row>
    <row r="129" spans="2:11" customFormat="1" ht="15" customHeight="1" x14ac:dyDescent="0.2">
      <c r="B129" s="125"/>
      <c r="C129" s="84" t="s">
        <v>173</v>
      </c>
      <c r="D129" s="84"/>
      <c r="E129" s="84"/>
      <c r="F129" s="105" t="s">
        <v>168</v>
      </c>
      <c r="G129" s="84"/>
      <c r="H129" s="84" t="s">
        <v>174</v>
      </c>
      <c r="I129" s="84" t="s">
        <v>164</v>
      </c>
      <c r="J129" s="84">
        <v>15</v>
      </c>
      <c r="K129" s="128"/>
    </row>
    <row r="130" spans="2:11" customFormat="1" ht="15" customHeight="1" x14ac:dyDescent="0.2">
      <c r="B130" s="125"/>
      <c r="C130" s="84" t="s">
        <v>175</v>
      </c>
      <c r="D130" s="84"/>
      <c r="E130" s="84"/>
      <c r="F130" s="105" t="s">
        <v>168</v>
      </c>
      <c r="G130" s="84"/>
      <c r="H130" s="84" t="s">
        <v>176</v>
      </c>
      <c r="I130" s="84" t="s">
        <v>164</v>
      </c>
      <c r="J130" s="84">
        <v>15</v>
      </c>
      <c r="K130" s="128"/>
    </row>
    <row r="131" spans="2:11" customFormat="1" ht="15" customHeight="1" x14ac:dyDescent="0.2">
      <c r="B131" s="125"/>
      <c r="C131" s="84" t="s">
        <v>177</v>
      </c>
      <c r="D131" s="84"/>
      <c r="E131" s="84"/>
      <c r="F131" s="105" t="s">
        <v>168</v>
      </c>
      <c r="G131" s="84"/>
      <c r="H131" s="84" t="s">
        <v>178</v>
      </c>
      <c r="I131" s="84" t="s">
        <v>164</v>
      </c>
      <c r="J131" s="84">
        <v>20</v>
      </c>
      <c r="K131" s="128"/>
    </row>
    <row r="132" spans="2:11" customFormat="1" ht="15" customHeight="1" x14ac:dyDescent="0.2">
      <c r="B132" s="125"/>
      <c r="C132" s="84" t="s">
        <v>179</v>
      </c>
      <c r="D132" s="84"/>
      <c r="E132" s="84"/>
      <c r="F132" s="105" t="s">
        <v>168</v>
      </c>
      <c r="G132" s="84"/>
      <c r="H132" s="84" t="s">
        <v>180</v>
      </c>
      <c r="I132" s="84" t="s">
        <v>164</v>
      </c>
      <c r="J132" s="84">
        <v>20</v>
      </c>
      <c r="K132" s="128"/>
    </row>
    <row r="133" spans="2:11" customFormat="1" ht="15" customHeight="1" x14ac:dyDescent="0.2">
      <c r="B133" s="125"/>
      <c r="C133" s="84" t="s">
        <v>167</v>
      </c>
      <c r="D133" s="84"/>
      <c r="E133" s="84"/>
      <c r="F133" s="105" t="s">
        <v>168</v>
      </c>
      <c r="G133" s="84"/>
      <c r="H133" s="84" t="s">
        <v>202</v>
      </c>
      <c r="I133" s="84" t="s">
        <v>164</v>
      </c>
      <c r="J133" s="84">
        <v>50</v>
      </c>
      <c r="K133" s="128"/>
    </row>
    <row r="134" spans="2:11" customFormat="1" ht="15" customHeight="1" x14ac:dyDescent="0.2">
      <c r="B134" s="125"/>
      <c r="C134" s="84" t="s">
        <v>181</v>
      </c>
      <c r="D134" s="84"/>
      <c r="E134" s="84"/>
      <c r="F134" s="105" t="s">
        <v>168</v>
      </c>
      <c r="G134" s="84"/>
      <c r="H134" s="84" t="s">
        <v>202</v>
      </c>
      <c r="I134" s="84" t="s">
        <v>164</v>
      </c>
      <c r="J134" s="84">
        <v>50</v>
      </c>
      <c r="K134" s="128"/>
    </row>
    <row r="135" spans="2:11" customFormat="1" ht="15" customHeight="1" x14ac:dyDescent="0.2">
      <c r="B135" s="125"/>
      <c r="C135" s="84" t="s">
        <v>187</v>
      </c>
      <c r="D135" s="84"/>
      <c r="E135" s="84"/>
      <c r="F135" s="105" t="s">
        <v>168</v>
      </c>
      <c r="G135" s="84"/>
      <c r="H135" s="84" t="s">
        <v>202</v>
      </c>
      <c r="I135" s="84" t="s">
        <v>164</v>
      </c>
      <c r="J135" s="84">
        <v>50</v>
      </c>
      <c r="K135" s="128"/>
    </row>
    <row r="136" spans="2:11" customFormat="1" ht="15" customHeight="1" x14ac:dyDescent="0.2">
      <c r="B136" s="125"/>
      <c r="C136" s="84" t="s">
        <v>189</v>
      </c>
      <c r="D136" s="84"/>
      <c r="E136" s="84"/>
      <c r="F136" s="105" t="s">
        <v>168</v>
      </c>
      <c r="G136" s="84"/>
      <c r="H136" s="84" t="s">
        <v>202</v>
      </c>
      <c r="I136" s="84" t="s">
        <v>164</v>
      </c>
      <c r="J136" s="84">
        <v>50</v>
      </c>
      <c r="K136" s="128"/>
    </row>
    <row r="137" spans="2:11" customFormat="1" ht="15" customHeight="1" x14ac:dyDescent="0.2">
      <c r="B137" s="125"/>
      <c r="C137" s="84" t="s">
        <v>190</v>
      </c>
      <c r="D137" s="84"/>
      <c r="E137" s="84"/>
      <c r="F137" s="105" t="s">
        <v>168</v>
      </c>
      <c r="G137" s="84"/>
      <c r="H137" s="84" t="s">
        <v>215</v>
      </c>
      <c r="I137" s="84" t="s">
        <v>164</v>
      </c>
      <c r="J137" s="84">
        <v>255</v>
      </c>
      <c r="K137" s="128"/>
    </row>
    <row r="138" spans="2:11" customFormat="1" ht="15" customHeight="1" x14ac:dyDescent="0.2">
      <c r="B138" s="125"/>
      <c r="C138" s="84" t="s">
        <v>192</v>
      </c>
      <c r="D138" s="84"/>
      <c r="E138" s="84"/>
      <c r="F138" s="105" t="s">
        <v>162</v>
      </c>
      <c r="G138" s="84"/>
      <c r="H138" s="84" t="s">
        <v>216</v>
      </c>
      <c r="I138" s="84" t="s">
        <v>194</v>
      </c>
      <c r="J138" s="84"/>
      <c r="K138" s="128"/>
    </row>
    <row r="139" spans="2:11" customFormat="1" ht="15" customHeight="1" x14ac:dyDescent="0.2">
      <c r="B139" s="125"/>
      <c r="C139" s="84" t="s">
        <v>195</v>
      </c>
      <c r="D139" s="84"/>
      <c r="E139" s="84"/>
      <c r="F139" s="105" t="s">
        <v>162</v>
      </c>
      <c r="G139" s="84"/>
      <c r="H139" s="84" t="s">
        <v>217</v>
      </c>
      <c r="I139" s="84" t="s">
        <v>197</v>
      </c>
      <c r="J139" s="84"/>
      <c r="K139" s="128"/>
    </row>
    <row r="140" spans="2:11" customFormat="1" ht="15" customHeight="1" x14ac:dyDescent="0.2">
      <c r="B140" s="125"/>
      <c r="C140" s="84" t="s">
        <v>198</v>
      </c>
      <c r="D140" s="84"/>
      <c r="E140" s="84"/>
      <c r="F140" s="105" t="s">
        <v>162</v>
      </c>
      <c r="G140" s="84"/>
      <c r="H140" s="84" t="s">
        <v>198</v>
      </c>
      <c r="I140" s="84" t="s">
        <v>197</v>
      </c>
      <c r="J140" s="84"/>
      <c r="K140" s="128"/>
    </row>
    <row r="141" spans="2:11" customFormat="1" ht="15" customHeight="1" x14ac:dyDescent="0.2">
      <c r="B141" s="125"/>
      <c r="C141" s="84" t="s">
        <v>37</v>
      </c>
      <c r="D141" s="84"/>
      <c r="E141" s="84"/>
      <c r="F141" s="105" t="s">
        <v>162</v>
      </c>
      <c r="G141" s="84"/>
      <c r="H141" s="84" t="s">
        <v>218</v>
      </c>
      <c r="I141" s="84" t="s">
        <v>197</v>
      </c>
      <c r="J141" s="84"/>
      <c r="K141" s="128"/>
    </row>
    <row r="142" spans="2:11" customFormat="1" ht="15" customHeight="1" x14ac:dyDescent="0.2">
      <c r="B142" s="125"/>
      <c r="C142" s="84" t="s">
        <v>219</v>
      </c>
      <c r="D142" s="84"/>
      <c r="E142" s="84"/>
      <c r="F142" s="105" t="s">
        <v>162</v>
      </c>
      <c r="G142" s="84"/>
      <c r="H142" s="84" t="s">
        <v>220</v>
      </c>
      <c r="I142" s="84" t="s">
        <v>197</v>
      </c>
      <c r="J142" s="84"/>
      <c r="K142" s="128"/>
    </row>
    <row r="143" spans="2:11" customFormat="1" ht="15" customHeight="1" x14ac:dyDescent="0.2">
      <c r="B143" s="129"/>
      <c r="C143" s="130"/>
      <c r="D143" s="130"/>
      <c r="E143" s="130"/>
      <c r="F143" s="130"/>
      <c r="G143" s="130"/>
      <c r="H143" s="130"/>
      <c r="I143" s="130"/>
      <c r="J143" s="130"/>
      <c r="K143" s="131"/>
    </row>
    <row r="144" spans="2:11" customFormat="1" ht="18.75" customHeight="1" x14ac:dyDescent="0.2">
      <c r="B144" s="116"/>
      <c r="C144" s="116"/>
      <c r="D144" s="116"/>
      <c r="E144" s="116"/>
      <c r="F144" s="117"/>
      <c r="G144" s="116"/>
      <c r="H144" s="116"/>
      <c r="I144" s="116"/>
      <c r="J144" s="116"/>
      <c r="K144" s="116"/>
    </row>
    <row r="145" spans="2:11" customFormat="1" ht="18.75" customHeight="1" x14ac:dyDescent="0.2">
      <c r="B145" s="91"/>
      <c r="C145" s="91"/>
      <c r="D145" s="91"/>
      <c r="E145" s="91"/>
      <c r="F145" s="91"/>
      <c r="G145" s="91"/>
      <c r="H145" s="91"/>
      <c r="I145" s="91"/>
      <c r="J145" s="91"/>
      <c r="K145" s="91"/>
    </row>
    <row r="146" spans="2:11" customFormat="1" ht="7.5" customHeight="1" x14ac:dyDescent="0.2">
      <c r="B146" s="92"/>
      <c r="C146" s="93"/>
      <c r="D146" s="93"/>
      <c r="E146" s="93"/>
      <c r="F146" s="93"/>
      <c r="G146" s="93"/>
      <c r="H146" s="93"/>
      <c r="I146" s="93"/>
      <c r="J146" s="93"/>
      <c r="K146" s="94"/>
    </row>
    <row r="147" spans="2:11" customFormat="1" ht="45" customHeight="1" x14ac:dyDescent="0.2">
      <c r="B147" s="95"/>
      <c r="C147" s="210" t="s">
        <v>221</v>
      </c>
      <c r="D147" s="210"/>
      <c r="E147" s="210"/>
      <c r="F147" s="210"/>
      <c r="G147" s="210"/>
      <c r="H147" s="210"/>
      <c r="I147" s="210"/>
      <c r="J147" s="210"/>
      <c r="K147" s="96"/>
    </row>
    <row r="148" spans="2:11" customFormat="1" ht="17.25" customHeight="1" x14ac:dyDescent="0.2">
      <c r="B148" s="95"/>
      <c r="C148" s="97" t="s">
        <v>156</v>
      </c>
      <c r="D148" s="97"/>
      <c r="E148" s="97"/>
      <c r="F148" s="97" t="s">
        <v>157</v>
      </c>
      <c r="G148" s="98"/>
      <c r="H148" s="97" t="s">
        <v>53</v>
      </c>
      <c r="I148" s="97" t="s">
        <v>56</v>
      </c>
      <c r="J148" s="97" t="s">
        <v>158</v>
      </c>
      <c r="K148" s="96"/>
    </row>
    <row r="149" spans="2:11" customFormat="1" ht="17.25" customHeight="1" x14ac:dyDescent="0.2">
      <c r="B149" s="95"/>
      <c r="C149" s="99" t="s">
        <v>159</v>
      </c>
      <c r="D149" s="99"/>
      <c r="E149" s="99"/>
      <c r="F149" s="100" t="s">
        <v>160</v>
      </c>
      <c r="G149" s="101"/>
      <c r="H149" s="99"/>
      <c r="I149" s="99"/>
      <c r="J149" s="99" t="s">
        <v>161</v>
      </c>
      <c r="K149" s="96"/>
    </row>
    <row r="150" spans="2:11" customFormat="1" ht="5.25" customHeight="1" x14ac:dyDescent="0.2">
      <c r="B150" s="107"/>
      <c r="C150" s="102"/>
      <c r="D150" s="102"/>
      <c r="E150" s="102"/>
      <c r="F150" s="102"/>
      <c r="G150" s="103"/>
      <c r="H150" s="102"/>
      <c r="I150" s="102"/>
      <c r="J150" s="102"/>
      <c r="K150" s="128"/>
    </row>
    <row r="151" spans="2:11" customFormat="1" ht="15" customHeight="1" x14ac:dyDescent="0.2">
      <c r="B151" s="107"/>
      <c r="C151" s="132" t="s">
        <v>165</v>
      </c>
      <c r="D151" s="84"/>
      <c r="E151" s="84"/>
      <c r="F151" s="133" t="s">
        <v>162</v>
      </c>
      <c r="G151" s="84"/>
      <c r="H151" s="132" t="s">
        <v>202</v>
      </c>
      <c r="I151" s="132" t="s">
        <v>164</v>
      </c>
      <c r="J151" s="132">
        <v>120</v>
      </c>
      <c r="K151" s="128"/>
    </row>
    <row r="152" spans="2:11" customFormat="1" ht="15" customHeight="1" x14ac:dyDescent="0.2">
      <c r="B152" s="107"/>
      <c r="C152" s="132" t="s">
        <v>211</v>
      </c>
      <c r="D152" s="84"/>
      <c r="E152" s="84"/>
      <c r="F152" s="133" t="s">
        <v>162</v>
      </c>
      <c r="G152" s="84"/>
      <c r="H152" s="132" t="s">
        <v>222</v>
      </c>
      <c r="I152" s="132" t="s">
        <v>164</v>
      </c>
      <c r="J152" s="132" t="s">
        <v>213</v>
      </c>
      <c r="K152" s="128"/>
    </row>
    <row r="153" spans="2:11" customFormat="1" ht="15" customHeight="1" x14ac:dyDescent="0.2">
      <c r="B153" s="107"/>
      <c r="C153" s="132" t="s">
        <v>110</v>
      </c>
      <c r="D153" s="84"/>
      <c r="E153" s="84"/>
      <c r="F153" s="133" t="s">
        <v>162</v>
      </c>
      <c r="G153" s="84"/>
      <c r="H153" s="132" t="s">
        <v>223</v>
      </c>
      <c r="I153" s="132" t="s">
        <v>164</v>
      </c>
      <c r="J153" s="132" t="s">
        <v>213</v>
      </c>
      <c r="K153" s="128"/>
    </row>
    <row r="154" spans="2:11" customFormat="1" ht="15" customHeight="1" x14ac:dyDescent="0.2">
      <c r="B154" s="107"/>
      <c r="C154" s="132" t="s">
        <v>167</v>
      </c>
      <c r="D154" s="84"/>
      <c r="E154" s="84"/>
      <c r="F154" s="133" t="s">
        <v>168</v>
      </c>
      <c r="G154" s="84"/>
      <c r="H154" s="132" t="s">
        <v>202</v>
      </c>
      <c r="I154" s="132" t="s">
        <v>164</v>
      </c>
      <c r="J154" s="132">
        <v>50</v>
      </c>
      <c r="K154" s="128"/>
    </row>
    <row r="155" spans="2:11" customFormat="1" ht="15" customHeight="1" x14ac:dyDescent="0.2">
      <c r="B155" s="107"/>
      <c r="C155" s="132" t="s">
        <v>170</v>
      </c>
      <c r="D155" s="84"/>
      <c r="E155" s="84"/>
      <c r="F155" s="133" t="s">
        <v>162</v>
      </c>
      <c r="G155" s="84"/>
      <c r="H155" s="132" t="s">
        <v>202</v>
      </c>
      <c r="I155" s="132" t="s">
        <v>172</v>
      </c>
      <c r="J155" s="132"/>
      <c r="K155" s="128"/>
    </row>
    <row r="156" spans="2:11" customFormat="1" ht="15" customHeight="1" x14ac:dyDescent="0.2">
      <c r="B156" s="107"/>
      <c r="C156" s="132" t="s">
        <v>181</v>
      </c>
      <c r="D156" s="84"/>
      <c r="E156" s="84"/>
      <c r="F156" s="133" t="s">
        <v>168</v>
      </c>
      <c r="G156" s="84"/>
      <c r="H156" s="132" t="s">
        <v>202</v>
      </c>
      <c r="I156" s="132" t="s">
        <v>164</v>
      </c>
      <c r="J156" s="132">
        <v>50</v>
      </c>
      <c r="K156" s="128"/>
    </row>
    <row r="157" spans="2:11" customFormat="1" ht="15" customHeight="1" x14ac:dyDescent="0.2">
      <c r="B157" s="107"/>
      <c r="C157" s="132" t="s">
        <v>189</v>
      </c>
      <c r="D157" s="84"/>
      <c r="E157" s="84"/>
      <c r="F157" s="133" t="s">
        <v>168</v>
      </c>
      <c r="G157" s="84"/>
      <c r="H157" s="132" t="s">
        <v>202</v>
      </c>
      <c r="I157" s="132" t="s">
        <v>164</v>
      </c>
      <c r="J157" s="132">
        <v>50</v>
      </c>
      <c r="K157" s="128"/>
    </row>
    <row r="158" spans="2:11" customFormat="1" ht="15" customHeight="1" x14ac:dyDescent="0.2">
      <c r="B158" s="107"/>
      <c r="C158" s="132" t="s">
        <v>187</v>
      </c>
      <c r="D158" s="84"/>
      <c r="E158" s="84"/>
      <c r="F158" s="133" t="s">
        <v>168</v>
      </c>
      <c r="G158" s="84"/>
      <c r="H158" s="132" t="s">
        <v>202</v>
      </c>
      <c r="I158" s="132" t="s">
        <v>164</v>
      </c>
      <c r="J158" s="132">
        <v>50</v>
      </c>
      <c r="K158" s="128"/>
    </row>
    <row r="159" spans="2:11" customFormat="1" ht="15" customHeight="1" x14ac:dyDescent="0.2">
      <c r="B159" s="107"/>
      <c r="C159" s="132" t="s">
        <v>85</v>
      </c>
      <c r="D159" s="84"/>
      <c r="E159" s="84"/>
      <c r="F159" s="133" t="s">
        <v>162</v>
      </c>
      <c r="G159" s="84"/>
      <c r="H159" s="132" t="s">
        <v>224</v>
      </c>
      <c r="I159" s="132" t="s">
        <v>164</v>
      </c>
      <c r="J159" s="132" t="s">
        <v>225</v>
      </c>
      <c r="K159" s="128"/>
    </row>
    <row r="160" spans="2:11" customFormat="1" ht="15" customHeight="1" x14ac:dyDescent="0.2">
      <c r="B160" s="107"/>
      <c r="C160" s="132" t="s">
        <v>226</v>
      </c>
      <c r="D160" s="84"/>
      <c r="E160" s="84"/>
      <c r="F160" s="133" t="s">
        <v>162</v>
      </c>
      <c r="G160" s="84"/>
      <c r="H160" s="132" t="s">
        <v>227</v>
      </c>
      <c r="I160" s="132" t="s">
        <v>197</v>
      </c>
      <c r="J160" s="132"/>
      <c r="K160" s="128"/>
    </row>
    <row r="161" spans="2:11" customFormat="1" ht="15" customHeight="1" x14ac:dyDescent="0.2">
      <c r="B161" s="134"/>
      <c r="C161" s="114"/>
      <c r="D161" s="114"/>
      <c r="E161" s="114"/>
      <c r="F161" s="114"/>
      <c r="G161" s="114"/>
      <c r="H161" s="114"/>
      <c r="I161" s="114"/>
      <c r="J161" s="114"/>
      <c r="K161" s="135"/>
    </row>
    <row r="162" spans="2:11" customFormat="1" ht="18.75" customHeight="1" x14ac:dyDescent="0.2">
      <c r="B162" s="116"/>
      <c r="C162" s="126"/>
      <c r="D162" s="126"/>
      <c r="E162" s="126"/>
      <c r="F162" s="136"/>
      <c r="G162" s="126"/>
      <c r="H162" s="126"/>
      <c r="I162" s="126"/>
      <c r="J162" s="126"/>
      <c r="K162" s="116"/>
    </row>
    <row r="163" spans="2:11" customFormat="1" ht="18.75" customHeight="1" x14ac:dyDescent="0.2">
      <c r="B163" s="91"/>
      <c r="C163" s="91"/>
      <c r="D163" s="91"/>
      <c r="E163" s="91"/>
      <c r="F163" s="91"/>
      <c r="G163" s="91"/>
      <c r="H163" s="91"/>
      <c r="I163" s="91"/>
      <c r="J163" s="91"/>
      <c r="K163" s="91"/>
    </row>
    <row r="164" spans="2:11" customFormat="1" ht="7.5" customHeight="1" x14ac:dyDescent="0.2">
      <c r="B164" s="73"/>
      <c r="C164" s="74"/>
      <c r="D164" s="74"/>
      <c r="E164" s="74"/>
      <c r="F164" s="74"/>
      <c r="G164" s="74"/>
      <c r="H164" s="74"/>
      <c r="I164" s="74"/>
      <c r="J164" s="74"/>
      <c r="K164" s="75"/>
    </row>
    <row r="165" spans="2:11" customFormat="1" ht="45" customHeight="1" x14ac:dyDescent="0.2">
      <c r="B165" s="76"/>
      <c r="C165" s="208" t="s">
        <v>228</v>
      </c>
      <c r="D165" s="208"/>
      <c r="E165" s="208"/>
      <c r="F165" s="208"/>
      <c r="G165" s="208"/>
      <c r="H165" s="208"/>
      <c r="I165" s="208"/>
      <c r="J165" s="208"/>
      <c r="K165" s="77"/>
    </row>
    <row r="166" spans="2:11" customFormat="1" ht="17.25" customHeight="1" x14ac:dyDescent="0.2">
      <c r="B166" s="76"/>
      <c r="C166" s="97" t="s">
        <v>156</v>
      </c>
      <c r="D166" s="97"/>
      <c r="E166" s="97"/>
      <c r="F166" s="97" t="s">
        <v>157</v>
      </c>
      <c r="G166" s="137"/>
      <c r="H166" s="138" t="s">
        <v>53</v>
      </c>
      <c r="I166" s="138" t="s">
        <v>56</v>
      </c>
      <c r="J166" s="97" t="s">
        <v>158</v>
      </c>
      <c r="K166" s="77"/>
    </row>
    <row r="167" spans="2:11" customFormat="1" ht="17.25" customHeight="1" x14ac:dyDescent="0.2">
      <c r="B167" s="78"/>
      <c r="C167" s="99" t="s">
        <v>159</v>
      </c>
      <c r="D167" s="99"/>
      <c r="E167" s="99"/>
      <c r="F167" s="100" t="s">
        <v>160</v>
      </c>
      <c r="G167" s="139"/>
      <c r="H167" s="140"/>
      <c r="I167" s="140"/>
      <c r="J167" s="99" t="s">
        <v>161</v>
      </c>
      <c r="K167" s="79"/>
    </row>
    <row r="168" spans="2:11" customFormat="1" ht="5.25" customHeight="1" x14ac:dyDescent="0.2">
      <c r="B168" s="107"/>
      <c r="C168" s="102"/>
      <c r="D168" s="102"/>
      <c r="E168" s="102"/>
      <c r="F168" s="102"/>
      <c r="G168" s="103"/>
      <c r="H168" s="102"/>
      <c r="I168" s="102"/>
      <c r="J168" s="102"/>
      <c r="K168" s="128"/>
    </row>
    <row r="169" spans="2:11" customFormat="1" ht="15" customHeight="1" x14ac:dyDescent="0.2">
      <c r="B169" s="107"/>
      <c r="C169" s="84" t="s">
        <v>165</v>
      </c>
      <c r="D169" s="84"/>
      <c r="E169" s="84"/>
      <c r="F169" s="105" t="s">
        <v>162</v>
      </c>
      <c r="G169" s="84"/>
      <c r="H169" s="84" t="s">
        <v>202</v>
      </c>
      <c r="I169" s="84" t="s">
        <v>164</v>
      </c>
      <c r="J169" s="84">
        <v>120</v>
      </c>
      <c r="K169" s="128"/>
    </row>
    <row r="170" spans="2:11" customFormat="1" ht="15" customHeight="1" x14ac:dyDescent="0.2">
      <c r="B170" s="107"/>
      <c r="C170" s="84" t="s">
        <v>211</v>
      </c>
      <c r="D170" s="84"/>
      <c r="E170" s="84"/>
      <c r="F170" s="105" t="s">
        <v>162</v>
      </c>
      <c r="G170" s="84"/>
      <c r="H170" s="84" t="s">
        <v>212</v>
      </c>
      <c r="I170" s="84" t="s">
        <v>164</v>
      </c>
      <c r="J170" s="84" t="s">
        <v>213</v>
      </c>
      <c r="K170" s="128"/>
    </row>
    <row r="171" spans="2:11" customFormat="1" ht="15" customHeight="1" x14ac:dyDescent="0.2">
      <c r="B171" s="107"/>
      <c r="C171" s="84" t="s">
        <v>110</v>
      </c>
      <c r="D171" s="84"/>
      <c r="E171" s="84"/>
      <c r="F171" s="105" t="s">
        <v>162</v>
      </c>
      <c r="G171" s="84"/>
      <c r="H171" s="84" t="s">
        <v>229</v>
      </c>
      <c r="I171" s="84" t="s">
        <v>164</v>
      </c>
      <c r="J171" s="84" t="s">
        <v>213</v>
      </c>
      <c r="K171" s="128"/>
    </row>
    <row r="172" spans="2:11" customFormat="1" ht="15" customHeight="1" x14ac:dyDescent="0.2">
      <c r="B172" s="107"/>
      <c r="C172" s="84" t="s">
        <v>167</v>
      </c>
      <c r="D172" s="84"/>
      <c r="E172" s="84"/>
      <c r="F172" s="105" t="s">
        <v>168</v>
      </c>
      <c r="G172" s="84"/>
      <c r="H172" s="84" t="s">
        <v>229</v>
      </c>
      <c r="I172" s="84" t="s">
        <v>164</v>
      </c>
      <c r="J172" s="84">
        <v>50</v>
      </c>
      <c r="K172" s="128"/>
    </row>
    <row r="173" spans="2:11" customFormat="1" ht="15" customHeight="1" x14ac:dyDescent="0.2">
      <c r="B173" s="107"/>
      <c r="C173" s="84" t="s">
        <v>170</v>
      </c>
      <c r="D173" s="84"/>
      <c r="E173" s="84"/>
      <c r="F173" s="105" t="s">
        <v>162</v>
      </c>
      <c r="G173" s="84"/>
      <c r="H173" s="84" t="s">
        <v>229</v>
      </c>
      <c r="I173" s="84" t="s">
        <v>172</v>
      </c>
      <c r="J173" s="84"/>
      <c r="K173" s="128"/>
    </row>
    <row r="174" spans="2:11" customFormat="1" ht="15" customHeight="1" x14ac:dyDescent="0.2">
      <c r="B174" s="107"/>
      <c r="C174" s="84" t="s">
        <v>181</v>
      </c>
      <c r="D174" s="84"/>
      <c r="E174" s="84"/>
      <c r="F174" s="105" t="s">
        <v>168</v>
      </c>
      <c r="G174" s="84"/>
      <c r="H174" s="84" t="s">
        <v>229</v>
      </c>
      <c r="I174" s="84" t="s">
        <v>164</v>
      </c>
      <c r="J174" s="84">
        <v>50</v>
      </c>
      <c r="K174" s="128"/>
    </row>
    <row r="175" spans="2:11" customFormat="1" ht="15" customHeight="1" x14ac:dyDescent="0.2">
      <c r="B175" s="107"/>
      <c r="C175" s="84" t="s">
        <v>189</v>
      </c>
      <c r="D175" s="84"/>
      <c r="E175" s="84"/>
      <c r="F175" s="105" t="s">
        <v>168</v>
      </c>
      <c r="G175" s="84"/>
      <c r="H175" s="84" t="s">
        <v>229</v>
      </c>
      <c r="I175" s="84" t="s">
        <v>164</v>
      </c>
      <c r="J175" s="84">
        <v>50</v>
      </c>
      <c r="K175" s="128"/>
    </row>
    <row r="176" spans="2:11" customFormat="1" ht="15" customHeight="1" x14ac:dyDescent="0.2">
      <c r="B176" s="107"/>
      <c r="C176" s="84" t="s">
        <v>187</v>
      </c>
      <c r="D176" s="84"/>
      <c r="E176" s="84"/>
      <c r="F176" s="105" t="s">
        <v>168</v>
      </c>
      <c r="G176" s="84"/>
      <c r="H176" s="84" t="s">
        <v>229</v>
      </c>
      <c r="I176" s="84" t="s">
        <v>164</v>
      </c>
      <c r="J176" s="84">
        <v>50</v>
      </c>
      <c r="K176" s="128"/>
    </row>
    <row r="177" spans="2:11" customFormat="1" ht="15" customHeight="1" x14ac:dyDescent="0.2">
      <c r="B177" s="107"/>
      <c r="C177" s="84" t="s">
        <v>86</v>
      </c>
      <c r="D177" s="84"/>
      <c r="E177" s="84"/>
      <c r="F177" s="105" t="s">
        <v>162</v>
      </c>
      <c r="G177" s="84"/>
      <c r="H177" s="84" t="s">
        <v>230</v>
      </c>
      <c r="I177" s="84" t="s">
        <v>231</v>
      </c>
      <c r="J177" s="84"/>
      <c r="K177" s="128"/>
    </row>
    <row r="178" spans="2:11" customFormat="1" ht="15" customHeight="1" x14ac:dyDescent="0.2">
      <c r="B178" s="107"/>
      <c r="C178" s="84" t="s">
        <v>56</v>
      </c>
      <c r="D178" s="84"/>
      <c r="E178" s="84"/>
      <c r="F178" s="105" t="s">
        <v>162</v>
      </c>
      <c r="G178" s="84"/>
      <c r="H178" s="84" t="s">
        <v>232</v>
      </c>
      <c r="I178" s="84" t="s">
        <v>233</v>
      </c>
      <c r="J178" s="84">
        <v>1</v>
      </c>
      <c r="K178" s="128"/>
    </row>
    <row r="179" spans="2:11" customFormat="1" ht="15" customHeight="1" x14ac:dyDescent="0.2">
      <c r="B179" s="107"/>
      <c r="C179" s="84" t="s">
        <v>52</v>
      </c>
      <c r="D179" s="84"/>
      <c r="E179" s="84"/>
      <c r="F179" s="105" t="s">
        <v>162</v>
      </c>
      <c r="G179" s="84"/>
      <c r="H179" s="84" t="s">
        <v>234</v>
      </c>
      <c r="I179" s="84" t="s">
        <v>164</v>
      </c>
      <c r="J179" s="84">
        <v>20</v>
      </c>
      <c r="K179" s="128"/>
    </row>
    <row r="180" spans="2:11" customFormat="1" ht="15" customHeight="1" x14ac:dyDescent="0.2">
      <c r="B180" s="107"/>
      <c r="C180" s="84" t="s">
        <v>53</v>
      </c>
      <c r="D180" s="84"/>
      <c r="E180" s="84"/>
      <c r="F180" s="105" t="s">
        <v>162</v>
      </c>
      <c r="G180" s="84"/>
      <c r="H180" s="84" t="s">
        <v>235</v>
      </c>
      <c r="I180" s="84" t="s">
        <v>164</v>
      </c>
      <c r="J180" s="84">
        <v>255</v>
      </c>
      <c r="K180" s="128"/>
    </row>
    <row r="181" spans="2:11" customFormat="1" ht="15" customHeight="1" x14ac:dyDescent="0.2">
      <c r="B181" s="107"/>
      <c r="C181" s="84" t="s">
        <v>87</v>
      </c>
      <c r="D181" s="84"/>
      <c r="E181" s="84"/>
      <c r="F181" s="105" t="s">
        <v>162</v>
      </c>
      <c r="G181" s="84"/>
      <c r="H181" s="84" t="s">
        <v>126</v>
      </c>
      <c r="I181" s="84" t="s">
        <v>164</v>
      </c>
      <c r="J181" s="84">
        <v>10</v>
      </c>
      <c r="K181" s="128"/>
    </row>
    <row r="182" spans="2:11" customFormat="1" ht="15" customHeight="1" x14ac:dyDescent="0.2">
      <c r="B182" s="107"/>
      <c r="C182" s="84" t="s">
        <v>88</v>
      </c>
      <c r="D182" s="84"/>
      <c r="E182" s="84"/>
      <c r="F182" s="105" t="s">
        <v>162</v>
      </c>
      <c r="G182" s="84"/>
      <c r="H182" s="84" t="s">
        <v>236</v>
      </c>
      <c r="I182" s="84" t="s">
        <v>197</v>
      </c>
      <c r="J182" s="84"/>
      <c r="K182" s="128"/>
    </row>
    <row r="183" spans="2:11" customFormat="1" ht="15" customHeight="1" x14ac:dyDescent="0.2">
      <c r="B183" s="107"/>
      <c r="C183" s="84" t="s">
        <v>237</v>
      </c>
      <c r="D183" s="84"/>
      <c r="E183" s="84"/>
      <c r="F183" s="105" t="s">
        <v>162</v>
      </c>
      <c r="G183" s="84"/>
      <c r="H183" s="84" t="s">
        <v>238</v>
      </c>
      <c r="I183" s="84" t="s">
        <v>197</v>
      </c>
      <c r="J183" s="84"/>
      <c r="K183" s="128"/>
    </row>
    <row r="184" spans="2:11" customFormat="1" ht="15" customHeight="1" x14ac:dyDescent="0.2">
      <c r="B184" s="107"/>
      <c r="C184" s="84" t="s">
        <v>226</v>
      </c>
      <c r="D184" s="84"/>
      <c r="E184" s="84"/>
      <c r="F184" s="105" t="s">
        <v>162</v>
      </c>
      <c r="G184" s="84"/>
      <c r="H184" s="84" t="s">
        <v>239</v>
      </c>
      <c r="I184" s="84" t="s">
        <v>197</v>
      </c>
      <c r="J184" s="84"/>
      <c r="K184" s="128"/>
    </row>
    <row r="185" spans="2:11" customFormat="1" ht="15" customHeight="1" x14ac:dyDescent="0.2">
      <c r="B185" s="107"/>
      <c r="C185" s="84" t="s">
        <v>89</v>
      </c>
      <c r="D185" s="84"/>
      <c r="E185" s="84"/>
      <c r="F185" s="105" t="s">
        <v>168</v>
      </c>
      <c r="G185" s="84"/>
      <c r="H185" s="84" t="s">
        <v>240</v>
      </c>
      <c r="I185" s="84" t="s">
        <v>164</v>
      </c>
      <c r="J185" s="84">
        <v>50</v>
      </c>
      <c r="K185" s="128"/>
    </row>
    <row r="186" spans="2:11" customFormat="1" ht="15" customHeight="1" x14ac:dyDescent="0.2">
      <c r="B186" s="107"/>
      <c r="C186" s="84" t="s">
        <v>241</v>
      </c>
      <c r="D186" s="84"/>
      <c r="E186" s="84"/>
      <c r="F186" s="105" t="s">
        <v>168</v>
      </c>
      <c r="G186" s="84"/>
      <c r="H186" s="84" t="s">
        <v>242</v>
      </c>
      <c r="I186" s="84" t="s">
        <v>243</v>
      </c>
      <c r="J186" s="84"/>
      <c r="K186" s="128"/>
    </row>
    <row r="187" spans="2:11" customFormat="1" ht="15" customHeight="1" x14ac:dyDescent="0.2">
      <c r="B187" s="107"/>
      <c r="C187" s="84" t="s">
        <v>244</v>
      </c>
      <c r="D187" s="84"/>
      <c r="E187" s="84"/>
      <c r="F187" s="105" t="s">
        <v>168</v>
      </c>
      <c r="G187" s="84"/>
      <c r="H187" s="84" t="s">
        <v>245</v>
      </c>
      <c r="I187" s="84" t="s">
        <v>243</v>
      </c>
      <c r="J187" s="84"/>
      <c r="K187" s="128"/>
    </row>
    <row r="188" spans="2:11" customFormat="1" ht="15" customHeight="1" x14ac:dyDescent="0.2">
      <c r="B188" s="107"/>
      <c r="C188" s="84" t="s">
        <v>246</v>
      </c>
      <c r="D188" s="84"/>
      <c r="E188" s="84"/>
      <c r="F188" s="105" t="s">
        <v>168</v>
      </c>
      <c r="G188" s="84"/>
      <c r="H188" s="84" t="s">
        <v>247</v>
      </c>
      <c r="I188" s="84" t="s">
        <v>243</v>
      </c>
      <c r="J188" s="84"/>
      <c r="K188" s="128"/>
    </row>
    <row r="189" spans="2:11" customFormat="1" ht="15" customHeight="1" x14ac:dyDescent="0.2">
      <c r="B189" s="107"/>
      <c r="C189" s="141" t="s">
        <v>248</v>
      </c>
      <c r="D189" s="84"/>
      <c r="E189" s="84"/>
      <c r="F189" s="105" t="s">
        <v>168</v>
      </c>
      <c r="G189" s="84"/>
      <c r="H189" s="84" t="s">
        <v>249</v>
      </c>
      <c r="I189" s="84" t="s">
        <v>250</v>
      </c>
      <c r="J189" s="142" t="s">
        <v>251</v>
      </c>
      <c r="K189" s="128"/>
    </row>
    <row r="190" spans="2:11" customFormat="1" ht="15" customHeight="1" x14ac:dyDescent="0.2">
      <c r="B190" s="143"/>
      <c r="C190" s="144" t="s">
        <v>252</v>
      </c>
      <c r="D190" s="145"/>
      <c r="E190" s="145"/>
      <c r="F190" s="146" t="s">
        <v>168</v>
      </c>
      <c r="G190" s="145"/>
      <c r="H190" s="145" t="s">
        <v>253</v>
      </c>
      <c r="I190" s="145" t="s">
        <v>250</v>
      </c>
      <c r="J190" s="147" t="s">
        <v>251</v>
      </c>
      <c r="K190" s="148"/>
    </row>
    <row r="191" spans="2:11" customFormat="1" ht="15" customHeight="1" x14ac:dyDescent="0.2">
      <c r="B191" s="107"/>
      <c r="C191" s="141" t="s">
        <v>41</v>
      </c>
      <c r="D191" s="84"/>
      <c r="E191" s="84"/>
      <c r="F191" s="105" t="s">
        <v>162</v>
      </c>
      <c r="G191" s="84"/>
      <c r="H191" s="81" t="s">
        <v>254</v>
      </c>
      <c r="I191" s="84" t="s">
        <v>255</v>
      </c>
      <c r="J191" s="84"/>
      <c r="K191" s="128"/>
    </row>
    <row r="192" spans="2:11" customFormat="1" ht="15" customHeight="1" x14ac:dyDescent="0.2">
      <c r="B192" s="107"/>
      <c r="C192" s="141" t="s">
        <v>256</v>
      </c>
      <c r="D192" s="84"/>
      <c r="E192" s="84"/>
      <c r="F192" s="105" t="s">
        <v>162</v>
      </c>
      <c r="G192" s="84"/>
      <c r="H192" s="84" t="s">
        <v>257</v>
      </c>
      <c r="I192" s="84" t="s">
        <v>197</v>
      </c>
      <c r="J192" s="84"/>
      <c r="K192" s="128"/>
    </row>
    <row r="193" spans="2:11" customFormat="1" ht="15" customHeight="1" x14ac:dyDescent="0.2">
      <c r="B193" s="107"/>
      <c r="C193" s="141" t="s">
        <v>258</v>
      </c>
      <c r="D193" s="84"/>
      <c r="E193" s="84"/>
      <c r="F193" s="105" t="s">
        <v>162</v>
      </c>
      <c r="G193" s="84"/>
      <c r="H193" s="84" t="s">
        <v>259</v>
      </c>
      <c r="I193" s="84" t="s">
        <v>197</v>
      </c>
      <c r="J193" s="84"/>
      <c r="K193" s="128"/>
    </row>
    <row r="194" spans="2:11" customFormat="1" ht="15" customHeight="1" x14ac:dyDescent="0.2">
      <c r="B194" s="107"/>
      <c r="C194" s="141" t="s">
        <v>260</v>
      </c>
      <c r="D194" s="84"/>
      <c r="E194" s="84"/>
      <c r="F194" s="105" t="s">
        <v>168</v>
      </c>
      <c r="G194" s="84"/>
      <c r="H194" s="84" t="s">
        <v>261</v>
      </c>
      <c r="I194" s="84" t="s">
        <v>197</v>
      </c>
      <c r="J194" s="84"/>
      <c r="K194" s="128"/>
    </row>
    <row r="195" spans="2:11" customFormat="1" ht="15" customHeight="1" x14ac:dyDescent="0.2">
      <c r="B195" s="134"/>
      <c r="C195" s="149"/>
      <c r="D195" s="114"/>
      <c r="E195" s="114"/>
      <c r="F195" s="114"/>
      <c r="G195" s="114"/>
      <c r="H195" s="114"/>
      <c r="I195" s="114"/>
      <c r="J195" s="114"/>
      <c r="K195" s="135"/>
    </row>
    <row r="196" spans="2:11" customFormat="1" ht="18.75" customHeight="1" x14ac:dyDescent="0.2">
      <c r="B196" s="116"/>
      <c r="C196" s="126"/>
      <c r="D196" s="126"/>
      <c r="E196" s="126"/>
      <c r="F196" s="136"/>
      <c r="G196" s="126"/>
      <c r="H196" s="126"/>
      <c r="I196" s="126"/>
      <c r="J196" s="126"/>
      <c r="K196" s="116"/>
    </row>
    <row r="197" spans="2:11" customFormat="1" ht="18.75" customHeight="1" x14ac:dyDescent="0.2">
      <c r="B197" s="116"/>
      <c r="C197" s="126"/>
      <c r="D197" s="126"/>
      <c r="E197" s="126"/>
      <c r="F197" s="136"/>
      <c r="G197" s="126"/>
      <c r="H197" s="126"/>
      <c r="I197" s="126"/>
      <c r="J197" s="126"/>
      <c r="K197" s="116"/>
    </row>
    <row r="198" spans="2:11" customFormat="1" ht="18.75" customHeight="1" x14ac:dyDescent="0.2">
      <c r="B198" s="91"/>
      <c r="C198" s="91"/>
      <c r="D198" s="91"/>
      <c r="E198" s="91"/>
      <c r="F198" s="91"/>
      <c r="G198" s="91"/>
      <c r="H198" s="91"/>
      <c r="I198" s="91"/>
      <c r="J198" s="91"/>
      <c r="K198" s="91"/>
    </row>
    <row r="199" spans="2:11" customFormat="1" ht="12" x14ac:dyDescent="0.2">
      <c r="B199" s="73"/>
      <c r="C199" s="74"/>
      <c r="D199" s="74"/>
      <c r="E199" s="74"/>
      <c r="F199" s="74"/>
      <c r="G199" s="74"/>
      <c r="H199" s="74"/>
      <c r="I199" s="74"/>
      <c r="J199" s="74"/>
      <c r="K199" s="75"/>
    </row>
    <row r="200" spans="2:11" customFormat="1" ht="22.2" x14ac:dyDescent="0.2">
      <c r="B200" s="76"/>
      <c r="C200" s="208" t="s">
        <v>262</v>
      </c>
      <c r="D200" s="208"/>
      <c r="E200" s="208"/>
      <c r="F200" s="208"/>
      <c r="G200" s="208"/>
      <c r="H200" s="208"/>
      <c r="I200" s="208"/>
      <c r="J200" s="208"/>
      <c r="K200" s="77"/>
    </row>
    <row r="201" spans="2:11" customFormat="1" ht="25.5" customHeight="1" x14ac:dyDescent="0.3">
      <c r="B201" s="76"/>
      <c r="C201" s="150" t="s">
        <v>263</v>
      </c>
      <c r="D201" s="150"/>
      <c r="E201" s="150"/>
      <c r="F201" s="150" t="s">
        <v>264</v>
      </c>
      <c r="G201" s="151"/>
      <c r="H201" s="209" t="s">
        <v>265</v>
      </c>
      <c r="I201" s="209"/>
      <c r="J201" s="209"/>
      <c r="K201" s="77"/>
    </row>
    <row r="202" spans="2:11" customFormat="1" ht="5.25" customHeight="1" x14ac:dyDescent="0.2">
      <c r="B202" s="107"/>
      <c r="C202" s="102"/>
      <c r="D202" s="102"/>
      <c r="E202" s="102"/>
      <c r="F202" s="102"/>
      <c r="G202" s="126"/>
      <c r="H202" s="102"/>
      <c r="I202" s="102"/>
      <c r="J202" s="102"/>
      <c r="K202" s="128"/>
    </row>
    <row r="203" spans="2:11" customFormat="1" ht="15" customHeight="1" x14ac:dyDescent="0.2">
      <c r="B203" s="107"/>
      <c r="C203" s="84" t="s">
        <v>255</v>
      </c>
      <c r="D203" s="84"/>
      <c r="E203" s="84"/>
      <c r="F203" s="105" t="s">
        <v>42</v>
      </c>
      <c r="G203" s="84"/>
      <c r="H203" s="207" t="s">
        <v>266</v>
      </c>
      <c r="I203" s="207"/>
      <c r="J203" s="207"/>
      <c r="K203" s="128"/>
    </row>
    <row r="204" spans="2:11" customFormat="1" ht="15" customHeight="1" x14ac:dyDescent="0.2">
      <c r="B204" s="107"/>
      <c r="C204" s="84"/>
      <c r="D204" s="84"/>
      <c r="E204" s="84"/>
      <c r="F204" s="105" t="s">
        <v>43</v>
      </c>
      <c r="G204" s="84"/>
      <c r="H204" s="207" t="s">
        <v>267</v>
      </c>
      <c r="I204" s="207"/>
      <c r="J204" s="207"/>
      <c r="K204" s="128"/>
    </row>
    <row r="205" spans="2:11" customFormat="1" ht="15" customHeight="1" x14ac:dyDescent="0.2">
      <c r="B205" s="107"/>
      <c r="C205" s="84"/>
      <c r="D205" s="84"/>
      <c r="E205" s="84"/>
      <c r="F205" s="105" t="s">
        <v>46</v>
      </c>
      <c r="G205" s="84"/>
      <c r="H205" s="207" t="s">
        <v>268</v>
      </c>
      <c r="I205" s="207"/>
      <c r="J205" s="207"/>
      <c r="K205" s="128"/>
    </row>
    <row r="206" spans="2:11" customFormat="1" ht="15" customHeight="1" x14ac:dyDescent="0.2">
      <c r="B206" s="107"/>
      <c r="C206" s="84"/>
      <c r="D206" s="84"/>
      <c r="E206" s="84"/>
      <c r="F206" s="105" t="s">
        <v>44</v>
      </c>
      <c r="G206" s="84"/>
      <c r="H206" s="207" t="s">
        <v>269</v>
      </c>
      <c r="I206" s="207"/>
      <c r="J206" s="207"/>
      <c r="K206" s="128"/>
    </row>
    <row r="207" spans="2:11" customFormat="1" ht="15" customHeight="1" x14ac:dyDescent="0.2">
      <c r="B207" s="107"/>
      <c r="C207" s="84"/>
      <c r="D207" s="84"/>
      <c r="E207" s="84"/>
      <c r="F207" s="105" t="s">
        <v>45</v>
      </c>
      <c r="G207" s="84"/>
      <c r="H207" s="207" t="s">
        <v>270</v>
      </c>
      <c r="I207" s="207"/>
      <c r="J207" s="207"/>
      <c r="K207" s="128"/>
    </row>
    <row r="208" spans="2:11" customFormat="1" ht="15" customHeight="1" x14ac:dyDescent="0.2">
      <c r="B208" s="107"/>
      <c r="C208" s="84"/>
      <c r="D208" s="84"/>
      <c r="E208" s="84"/>
      <c r="F208" s="105"/>
      <c r="G208" s="84"/>
      <c r="H208" s="84"/>
      <c r="I208" s="84"/>
      <c r="J208" s="84"/>
      <c r="K208" s="128"/>
    </row>
    <row r="209" spans="2:11" customFormat="1" ht="15" customHeight="1" x14ac:dyDescent="0.2">
      <c r="B209" s="107"/>
      <c r="C209" s="84" t="s">
        <v>209</v>
      </c>
      <c r="D209" s="84"/>
      <c r="E209" s="84"/>
      <c r="F209" s="105" t="s">
        <v>78</v>
      </c>
      <c r="G209" s="84"/>
      <c r="H209" s="207" t="s">
        <v>271</v>
      </c>
      <c r="I209" s="207"/>
      <c r="J209" s="207"/>
      <c r="K209" s="128"/>
    </row>
    <row r="210" spans="2:11" customFormat="1" ht="15" customHeight="1" x14ac:dyDescent="0.2">
      <c r="B210" s="107"/>
      <c r="C210" s="84"/>
      <c r="D210" s="84"/>
      <c r="E210" s="84"/>
      <c r="F210" s="105" t="s">
        <v>104</v>
      </c>
      <c r="G210" s="84"/>
      <c r="H210" s="207" t="s">
        <v>105</v>
      </c>
      <c r="I210" s="207"/>
      <c r="J210" s="207"/>
      <c r="K210" s="128"/>
    </row>
    <row r="211" spans="2:11" customFormat="1" ht="15" customHeight="1" x14ac:dyDescent="0.2">
      <c r="B211" s="107"/>
      <c r="C211" s="84"/>
      <c r="D211" s="84"/>
      <c r="E211" s="84"/>
      <c r="F211" s="105" t="s">
        <v>102</v>
      </c>
      <c r="G211" s="84"/>
      <c r="H211" s="207" t="s">
        <v>272</v>
      </c>
      <c r="I211" s="207"/>
      <c r="J211" s="207"/>
      <c r="K211" s="128"/>
    </row>
    <row r="212" spans="2:11" customFormat="1" ht="15" customHeight="1" x14ac:dyDescent="0.2">
      <c r="B212" s="152"/>
      <c r="C212" s="84"/>
      <c r="D212" s="84"/>
      <c r="E212" s="84"/>
      <c r="F212" s="105" t="s">
        <v>106</v>
      </c>
      <c r="G212" s="141"/>
      <c r="H212" s="206" t="s">
        <v>107</v>
      </c>
      <c r="I212" s="206"/>
      <c r="J212" s="206"/>
      <c r="K212" s="153"/>
    </row>
    <row r="213" spans="2:11" customFormat="1" ht="15" customHeight="1" x14ac:dyDescent="0.2">
      <c r="B213" s="152"/>
      <c r="C213" s="84"/>
      <c r="D213" s="84"/>
      <c r="E213" s="84"/>
      <c r="F213" s="105" t="s">
        <v>108</v>
      </c>
      <c r="G213" s="141"/>
      <c r="H213" s="206" t="s">
        <v>273</v>
      </c>
      <c r="I213" s="206"/>
      <c r="J213" s="206"/>
      <c r="K213" s="153"/>
    </row>
    <row r="214" spans="2:11" customFormat="1" ht="15" customHeight="1" x14ac:dyDescent="0.2">
      <c r="B214" s="152"/>
      <c r="C214" s="84"/>
      <c r="D214" s="84"/>
      <c r="E214" s="84"/>
      <c r="F214" s="105"/>
      <c r="G214" s="141"/>
      <c r="H214" s="132"/>
      <c r="I214" s="132"/>
      <c r="J214" s="132"/>
      <c r="K214" s="153"/>
    </row>
    <row r="215" spans="2:11" customFormat="1" ht="15" customHeight="1" x14ac:dyDescent="0.2">
      <c r="B215" s="152"/>
      <c r="C215" s="84" t="s">
        <v>233</v>
      </c>
      <c r="D215" s="84"/>
      <c r="E215" s="84"/>
      <c r="F215" s="105">
        <v>1</v>
      </c>
      <c r="G215" s="141"/>
      <c r="H215" s="206" t="s">
        <v>274</v>
      </c>
      <c r="I215" s="206"/>
      <c r="J215" s="206"/>
      <c r="K215" s="153"/>
    </row>
    <row r="216" spans="2:11" customFormat="1" ht="15" customHeight="1" x14ac:dyDescent="0.2">
      <c r="B216" s="152"/>
      <c r="C216" s="84"/>
      <c r="D216" s="84"/>
      <c r="E216" s="84"/>
      <c r="F216" s="105">
        <v>2</v>
      </c>
      <c r="G216" s="141"/>
      <c r="H216" s="206" t="s">
        <v>275</v>
      </c>
      <c r="I216" s="206"/>
      <c r="J216" s="206"/>
      <c r="K216" s="153"/>
    </row>
    <row r="217" spans="2:11" customFormat="1" ht="15" customHeight="1" x14ac:dyDescent="0.2">
      <c r="B217" s="152"/>
      <c r="C217" s="84"/>
      <c r="D217" s="84"/>
      <c r="E217" s="84"/>
      <c r="F217" s="105">
        <v>3</v>
      </c>
      <c r="G217" s="141"/>
      <c r="H217" s="206" t="s">
        <v>276</v>
      </c>
      <c r="I217" s="206"/>
      <c r="J217" s="206"/>
      <c r="K217" s="153"/>
    </row>
    <row r="218" spans="2:11" customFormat="1" ht="15" customHeight="1" x14ac:dyDescent="0.2">
      <c r="B218" s="152"/>
      <c r="C218" s="84"/>
      <c r="D218" s="84"/>
      <c r="E218" s="84"/>
      <c r="F218" s="105">
        <v>4</v>
      </c>
      <c r="G218" s="141"/>
      <c r="H218" s="206" t="s">
        <v>277</v>
      </c>
      <c r="I218" s="206"/>
      <c r="J218" s="206"/>
      <c r="K218" s="153"/>
    </row>
    <row r="219" spans="2:11" customFormat="1" ht="12.75" customHeight="1" x14ac:dyDescent="0.2">
      <c r="B219" s="154"/>
      <c r="C219" s="155"/>
      <c r="D219" s="155"/>
      <c r="E219" s="155"/>
      <c r="F219" s="155"/>
      <c r="G219" s="155"/>
      <c r="H219" s="155"/>
      <c r="I219" s="155"/>
      <c r="J219" s="155"/>
      <c r="K219" s="15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 stavby</vt:lpstr>
      <vt:lpstr>SO.01.01.U - Gastrotechno...</vt:lpstr>
      <vt:lpstr>SO.01.01.NEU - Gastrotech...</vt:lpstr>
      <vt:lpstr>Pokyny pro vyplnění</vt:lpstr>
      <vt:lpstr>'Rekapitulace stavby'!Názvy_tisku</vt:lpstr>
      <vt:lpstr>'Pokyny pro vyplnění'!Oblast_tisku</vt:lpstr>
      <vt:lpstr>'Rekapitulace stavby'!Oblast_tisku</vt:lpstr>
      <vt:lpstr>'SO.01.01.NEU - Gastrotech...'!TMPQ</vt:lpstr>
      <vt:lpstr>TMPQ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LAPTOP-PVLQ9LGA\Martin</dc:creator>
  <cp:lastModifiedBy>Rene Hubka</cp:lastModifiedBy>
  <dcterms:created xsi:type="dcterms:W3CDTF">2025-12-10T22:57:13Z</dcterms:created>
  <dcterms:modified xsi:type="dcterms:W3CDTF">2026-01-07T09:45:22Z</dcterms:modified>
</cp:coreProperties>
</file>